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0" windowWidth="9375" windowHeight="4200"/>
  </bookViews>
  <sheets>
    <sheet name="107日四技 休閒餐旅學院" sheetId="12" r:id="rId1"/>
  </sheets>
  <externalReferences>
    <externalReference r:id="rId2"/>
  </externalReferences>
  <definedNames>
    <definedName name="_xlnm.Print_Area" localSheetId="0">'107日四技 休閒餐旅學院'!$A$1:$AH$75</definedName>
  </definedNames>
  <calcPr calcId="145621"/>
</workbook>
</file>

<file path=xl/calcChain.xml><?xml version="1.0" encoding="utf-8"?>
<calcChain xmlns="http://schemas.openxmlformats.org/spreadsheetml/2006/main">
  <c r="Z21" i="12" l="1"/>
  <c r="AH63" i="12" l="1"/>
  <c r="AC43" i="12" l="1"/>
  <c r="AD43" i="12"/>
  <c r="AE43" i="12"/>
  <c r="AF43" i="12"/>
  <c r="AG43" i="12"/>
  <c r="AB43" i="12"/>
  <c r="U43" i="12"/>
  <c r="U64" i="12" s="1"/>
  <c r="V43" i="12"/>
  <c r="V64" i="12" s="1"/>
  <c r="W43" i="12"/>
  <c r="W64" i="12" s="1"/>
  <c r="X43" i="12"/>
  <c r="X64" i="12" s="1"/>
  <c r="Y43" i="12"/>
  <c r="Y64" i="12" s="1"/>
  <c r="T43" i="12"/>
  <c r="T64" i="12" s="1"/>
  <c r="M43" i="12"/>
  <c r="N43" i="12"/>
  <c r="O43" i="12"/>
  <c r="P43" i="12"/>
  <c r="Q43" i="12"/>
  <c r="L43" i="12"/>
  <c r="E43" i="12"/>
  <c r="F43" i="12"/>
  <c r="G43" i="12"/>
  <c r="H43" i="12"/>
  <c r="I43" i="12"/>
  <c r="D43" i="12"/>
  <c r="D14" i="12"/>
  <c r="AC33" i="12"/>
  <c r="AD33" i="12"/>
  <c r="AE33" i="12"/>
  <c r="AF33" i="12"/>
  <c r="AG33" i="12"/>
  <c r="AB33" i="12"/>
  <c r="E33" i="12"/>
  <c r="F33" i="12"/>
  <c r="G33" i="12"/>
  <c r="H33" i="12"/>
  <c r="I33" i="12"/>
  <c r="D33" i="12"/>
  <c r="L33" i="12"/>
  <c r="M33" i="12"/>
  <c r="N33" i="12"/>
  <c r="O33" i="12"/>
  <c r="P33" i="12"/>
  <c r="Q33" i="12"/>
  <c r="T33" i="12"/>
  <c r="U33" i="12"/>
  <c r="V33" i="12"/>
  <c r="W33" i="12"/>
  <c r="X33" i="12"/>
  <c r="Y33" i="12"/>
  <c r="B21" i="12"/>
  <c r="D21" i="12"/>
  <c r="E21" i="12"/>
  <c r="F21" i="12"/>
  <c r="G21" i="12"/>
  <c r="H21" i="12"/>
  <c r="I21" i="12"/>
  <c r="J21" i="12"/>
  <c r="L21" i="12"/>
  <c r="M21" i="12"/>
  <c r="N21" i="12"/>
  <c r="O21" i="12"/>
  <c r="P21" i="12"/>
  <c r="Q21" i="12"/>
  <c r="R21" i="12"/>
  <c r="T21" i="12"/>
  <c r="U21" i="12"/>
  <c r="V21" i="12"/>
  <c r="W21" i="12"/>
  <c r="X21" i="12"/>
  <c r="Y21" i="12"/>
  <c r="AB21" i="12"/>
  <c r="AC21" i="12"/>
  <c r="AD21" i="12"/>
  <c r="AE21" i="12"/>
  <c r="AF21" i="12"/>
  <c r="AG21" i="12"/>
  <c r="B22" i="12"/>
  <c r="D22" i="12"/>
  <c r="E22" i="12"/>
  <c r="F22" i="12"/>
  <c r="G22" i="12"/>
  <c r="H22" i="12"/>
  <c r="I22" i="12"/>
  <c r="J22" i="12"/>
  <c r="L22" i="12"/>
  <c r="M22" i="12"/>
  <c r="N22" i="12"/>
  <c r="O22" i="12"/>
  <c r="P22" i="12"/>
  <c r="Q22" i="12"/>
  <c r="R22" i="12"/>
  <c r="T22" i="12"/>
  <c r="U22" i="12"/>
  <c r="V22" i="12"/>
  <c r="W22" i="12"/>
  <c r="X22" i="12"/>
  <c r="Y22" i="12"/>
  <c r="AB22" i="12"/>
  <c r="AC22" i="12"/>
  <c r="AD22" i="12"/>
  <c r="AE22" i="12"/>
  <c r="AF22" i="12"/>
  <c r="AG22" i="12"/>
  <c r="F25" i="12" l="1"/>
  <c r="AH43" i="12"/>
  <c r="H25" i="12"/>
  <c r="G25" i="12"/>
  <c r="AH33" i="12"/>
  <c r="D25" i="12"/>
  <c r="D64" i="12" s="1"/>
  <c r="I25" i="12"/>
  <c r="E25" i="12"/>
  <c r="AF25" i="12"/>
  <c r="AF64" i="12" s="1"/>
  <c r="AD25" i="12"/>
  <c r="AD64" i="12" s="1"/>
  <c r="U25" i="12"/>
  <c r="X25" i="12"/>
  <c r="L25" i="12"/>
  <c r="T25" i="12"/>
  <c r="AB25" i="12"/>
  <c r="AB64" i="12" s="1"/>
  <c r="N25" i="12"/>
  <c r="AG25" i="12"/>
  <c r="AG64" i="12" s="1"/>
  <c r="AE25" i="12"/>
  <c r="AE64" i="12" s="1"/>
  <c r="Y25" i="12"/>
  <c r="P25" i="12"/>
  <c r="O25" i="12"/>
  <c r="AC25" i="12"/>
  <c r="AC64" i="12" s="1"/>
  <c r="V25" i="12"/>
  <c r="Q25" i="12"/>
  <c r="M25" i="12"/>
  <c r="W25" i="12"/>
  <c r="AD66" i="12" l="1"/>
  <c r="AG19" i="12"/>
  <c r="AG65" i="12" s="1"/>
  <c r="AG66" i="12" s="1"/>
  <c r="AF19" i="12"/>
  <c r="AF65" i="12" s="1"/>
  <c r="AF66" i="12" s="1"/>
  <c r="AE19" i="12"/>
  <c r="AE65" i="12" s="1"/>
  <c r="AE66" i="12" s="1"/>
  <c r="AD19" i="12"/>
  <c r="AD65" i="12" s="1"/>
  <c r="AC19" i="12"/>
  <c r="AC65" i="12" s="1"/>
  <c r="AC66" i="12" s="1"/>
  <c r="AB19" i="12"/>
  <c r="AB65" i="12" s="1"/>
  <c r="AB66" i="12" s="1"/>
  <c r="Y19" i="12"/>
  <c r="Y65" i="12" s="1"/>
  <c r="Y66" i="12" s="1"/>
  <c r="X19" i="12"/>
  <c r="X65" i="12" s="1"/>
  <c r="X66" i="12" s="1"/>
  <c r="W19" i="12"/>
  <c r="W65" i="12" s="1"/>
  <c r="W66" i="12" s="1"/>
  <c r="V19" i="12"/>
  <c r="V65" i="12" s="1"/>
  <c r="V66" i="12" s="1"/>
  <c r="U19" i="12"/>
  <c r="U65" i="12" s="1"/>
  <c r="U66" i="12" s="1"/>
  <c r="T19" i="12"/>
  <c r="T65" i="12" s="1"/>
  <c r="T66" i="12" s="1"/>
  <c r="Q19" i="12"/>
  <c r="Q65" i="12" s="1"/>
  <c r="P19" i="12"/>
  <c r="O19" i="12"/>
  <c r="N19" i="12"/>
  <c r="N65" i="12" s="1"/>
  <c r="M19" i="12"/>
  <c r="M65" i="12" s="1"/>
  <c r="L19" i="12"/>
  <c r="L65" i="12" s="1"/>
  <c r="I19" i="12"/>
  <c r="I65" i="12" s="1"/>
  <c r="H19" i="12"/>
  <c r="H65" i="12" s="1"/>
  <c r="G19" i="12"/>
  <c r="G65" i="12" s="1"/>
  <c r="F19" i="12"/>
  <c r="F65" i="12" s="1"/>
  <c r="E19" i="12"/>
  <c r="E65" i="12" s="1"/>
  <c r="D19" i="12"/>
  <c r="D65" i="12" s="1"/>
  <c r="AG14" i="12"/>
  <c r="AF14" i="12"/>
  <c r="AE14" i="12"/>
  <c r="AD14" i="12"/>
  <c r="AC14" i="12"/>
  <c r="AB14" i="12"/>
  <c r="Y14" i="12"/>
  <c r="X14" i="12"/>
  <c r="W14" i="12"/>
  <c r="V14" i="12"/>
  <c r="U14" i="12"/>
  <c r="T14" i="12"/>
  <c r="Q14" i="12"/>
  <c r="P14" i="12"/>
  <c r="O14" i="12"/>
  <c r="O64" i="12" s="1"/>
  <c r="N14" i="12"/>
  <c r="N64" i="12" s="1"/>
  <c r="M14" i="12"/>
  <c r="M64" i="12" s="1"/>
  <c r="L14" i="12"/>
  <c r="I14" i="12"/>
  <c r="I64" i="12" s="1"/>
  <c r="H14" i="12"/>
  <c r="H64" i="12" s="1"/>
  <c r="G14" i="12"/>
  <c r="G64" i="12" s="1"/>
  <c r="F14" i="12"/>
  <c r="E14" i="12"/>
  <c r="I66" i="12" l="1"/>
  <c r="E64" i="12"/>
  <c r="E66" i="12" s="1"/>
  <c r="O66" i="12"/>
  <c r="F64" i="12"/>
  <c r="F66" i="12" s="1"/>
  <c r="H66" i="12"/>
  <c r="P64" i="12"/>
  <c r="P66" i="12" s="1"/>
  <c r="L64" i="12"/>
  <c r="AH64" i="12" s="1"/>
  <c r="M66" i="12"/>
  <c r="N66" i="12"/>
  <c r="AH65" i="12"/>
  <c r="D66" i="12"/>
  <c r="Q64" i="12"/>
  <c r="Q66" i="12" s="1"/>
  <c r="G66" i="12"/>
  <c r="AH14" i="12"/>
  <c r="AH19" i="12"/>
  <c r="AH25" i="12"/>
  <c r="L66" i="12" l="1"/>
  <c r="AH66" i="12"/>
</calcChain>
</file>

<file path=xl/sharedStrings.xml><?xml version="1.0" encoding="utf-8"?>
<sst xmlns="http://schemas.openxmlformats.org/spreadsheetml/2006/main" count="286" uniqueCount="200">
  <si>
    <t>通識必修(26)</t>
    <phoneticPr fontId="1" type="noConversion"/>
  </si>
  <si>
    <t>通識選修(6)</t>
    <phoneticPr fontId="1" type="noConversion"/>
  </si>
  <si>
    <t>院訂必修(10)</t>
    <phoneticPr fontId="1" type="noConversion"/>
  </si>
  <si>
    <t>通
識
課
程
模
組
(32)</t>
    <phoneticPr fontId="1" type="noConversion"/>
  </si>
  <si>
    <t>院
課
程
模
組
(10)</t>
    <phoneticPr fontId="1" type="noConversion"/>
  </si>
  <si>
    <t>備註</t>
    <phoneticPr fontId="1" type="noConversion"/>
  </si>
  <si>
    <t>類
別</t>
    <phoneticPr fontId="1" type="noConversion"/>
  </si>
  <si>
    <t>第  一  學  年</t>
  </si>
  <si>
    <t>第  二  學  年</t>
  </si>
  <si>
    <t>第  三  學  年</t>
  </si>
  <si>
    <t>第  四  學  年</t>
  </si>
  <si>
    <t>科      目</t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</si>
  <si>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</si>
  <si>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</si>
  <si>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</si>
  <si>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</si>
  <si>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</si>
  <si>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t>授課時數</t>
    <phoneticPr fontId="1" type="noConversion"/>
  </si>
  <si>
    <t>實習(驗)時數</t>
    <phoneticPr fontId="1" type="noConversion"/>
  </si>
  <si>
    <t>程式設計與邏輯運算</t>
    <phoneticPr fontId="1" type="noConversion"/>
  </si>
  <si>
    <t>中文閱讀與書寫Ⅰ、Ⅱ</t>
    <phoneticPr fontId="1" type="noConversion"/>
  </si>
  <si>
    <t>幸福學</t>
    <phoneticPr fontId="1" type="noConversion"/>
  </si>
  <si>
    <t>體育Ⅰ、Ⅱ</t>
    <phoneticPr fontId="1" type="noConversion"/>
  </si>
  <si>
    <t>公民與社會</t>
    <phoneticPr fontId="1" type="noConversion"/>
  </si>
  <si>
    <t>資訊科技與應用</t>
    <phoneticPr fontId="1" type="noConversion"/>
  </si>
  <si>
    <t>勞動教育</t>
    <phoneticPr fontId="1" type="noConversion"/>
  </si>
  <si>
    <t>歷史與文化</t>
    <phoneticPr fontId="1" type="noConversion"/>
  </si>
  <si>
    <t>服務學習教育</t>
    <phoneticPr fontId="1" type="noConversion"/>
  </si>
  <si>
    <t>合      計</t>
    <phoneticPr fontId="1" type="noConversion"/>
  </si>
  <si>
    <t>全民國防教育軍事訓練Ⅰ、Ⅱ</t>
    <phoneticPr fontId="1" type="noConversion"/>
  </si>
  <si>
    <t>全民國防教育軍事訓練Ⅲ、Ⅳ</t>
    <phoneticPr fontId="1" type="noConversion"/>
  </si>
  <si>
    <t>全民國防教育軍事訓練Ⅴ</t>
    <phoneticPr fontId="1" type="noConversion"/>
  </si>
  <si>
    <t>總計</t>
    <phoneticPr fontId="1" type="noConversion"/>
  </si>
  <si>
    <t>必修學分/時數</t>
  </si>
  <si>
    <t>選修學分/時數</t>
  </si>
  <si>
    <t>總學分/總時數</t>
  </si>
  <si>
    <t>專
業
課
程
模
組
(72)</t>
    <phoneticPr fontId="1" type="noConversion"/>
  </si>
  <si>
    <t xml:space="preserve"> 107學年度大仁科技大學日間部四技 觀光事業系 課程表( 休閒餐旅學院)</t>
    <phoneticPr fontId="1" type="noConversion"/>
  </si>
  <si>
    <t>通識選修Ⅲ</t>
    <phoneticPr fontId="1" type="noConversion"/>
  </si>
  <si>
    <t>通識選修Ⅰ、Ⅱ</t>
    <phoneticPr fontId="1" type="noConversion"/>
  </si>
  <si>
    <t>博奕觀光實務</t>
    <phoneticPr fontId="1" type="noConversion"/>
  </si>
  <si>
    <t>觀光學</t>
  </si>
  <si>
    <t>觀光英文</t>
  </si>
  <si>
    <t>校外實習I、II</t>
  </si>
  <si>
    <t>觀光導覽解說訓練</t>
  </si>
  <si>
    <t>實務專題 Ⅲ、Ⅳ</t>
  </si>
  <si>
    <t xml:space="preserve"> </t>
  </si>
  <si>
    <t>觀光行政與法規</t>
  </si>
  <si>
    <t>社區營造與觀光產業發展</t>
  </si>
  <si>
    <t>航空訂位系統實務</t>
  </si>
  <si>
    <t>旅運經營管理實務</t>
  </si>
  <si>
    <t>遊程規劃設計與實作</t>
  </si>
  <si>
    <t>領隊與導遊實務</t>
  </si>
  <si>
    <t>會計學</t>
  </si>
  <si>
    <t>原住民文化概論</t>
  </si>
  <si>
    <t>節慶觀光活動規劃與設計</t>
  </si>
  <si>
    <t>旅遊事故案例研討</t>
  </si>
  <si>
    <t>財務管理</t>
  </si>
  <si>
    <t>文書處理及電腦資訊應用</t>
  </si>
  <si>
    <t xml:space="preserve">客家觀光資源與文化 </t>
  </si>
  <si>
    <t xml:space="preserve">觀光資源概要 </t>
  </si>
  <si>
    <t xml:space="preserve">領隊導遊日語 Ⅰ </t>
  </si>
  <si>
    <t>校外參訪</t>
  </si>
  <si>
    <t>旅遊健康管理</t>
  </si>
  <si>
    <t>永續觀光</t>
  </si>
  <si>
    <t>生態旅遊</t>
  </si>
  <si>
    <t>國際禮儀演練</t>
  </si>
  <si>
    <t>主題樂園經營管理實務</t>
  </si>
  <si>
    <t>世界飲食文化</t>
  </si>
  <si>
    <t>旅行業操作實務</t>
  </si>
  <si>
    <t xml:space="preserve"> 微型企業經營管理實務 </t>
  </si>
  <si>
    <t>統計學</t>
  </si>
  <si>
    <t>國家公園概論</t>
  </si>
  <si>
    <t>遊憩活動設計與指導員實務</t>
  </si>
  <si>
    <t>綠色觀光與環境保育</t>
  </si>
  <si>
    <t>經濟學</t>
  </si>
  <si>
    <t>民宿經營管理實務</t>
  </si>
  <si>
    <t>全球經典名勝導覽</t>
  </si>
  <si>
    <t>郵輪觀光</t>
  </si>
  <si>
    <t>領隊導遊日語 Ⅱ</t>
  </si>
  <si>
    <t>海外研習</t>
  </si>
  <si>
    <t>運動觀光</t>
  </si>
  <si>
    <t>新興觀光產業概論</t>
  </si>
  <si>
    <t>地理資訊系統</t>
  </si>
  <si>
    <t>旅行業資訊系統</t>
  </si>
  <si>
    <t>生態休閒農場經營管理實務</t>
  </si>
  <si>
    <t>主題觀光</t>
  </si>
  <si>
    <t>電子商務管理與實作</t>
  </si>
  <si>
    <t>觀光行銷</t>
  </si>
  <si>
    <t>會展規劃與管理</t>
    <phoneticPr fontId="1" type="noConversion"/>
  </si>
  <si>
    <t>實務專題Ⅴ、Ⅵ</t>
    <phoneticPr fontId="1" type="noConversion"/>
  </si>
  <si>
    <t>創業實作</t>
    <phoneticPr fontId="1" type="noConversion"/>
  </si>
  <si>
    <t>跨領域模組必修(14)</t>
    <phoneticPr fontId="1" type="noConversion"/>
  </si>
  <si>
    <t>跨
領
域
課
程
模
組
(14)</t>
    <phoneticPr fontId="1" type="noConversion"/>
  </si>
  <si>
    <t>應修專業選修合 計</t>
  </si>
  <si>
    <t>觀光日語</t>
    <phoneticPr fontId="1" type="noConversion"/>
  </si>
  <si>
    <t>專業必修(50)</t>
    <phoneticPr fontId="1" type="noConversion"/>
  </si>
  <si>
    <t>世界觀光地理導論</t>
    <phoneticPr fontId="1" type="noConversion"/>
  </si>
  <si>
    <t>台灣觀光地理導論</t>
    <phoneticPr fontId="1" type="noConversion"/>
  </si>
  <si>
    <t>觀光消費者心理學</t>
    <phoneticPr fontId="1" type="noConversion"/>
  </si>
  <si>
    <t>人力資源管理</t>
    <phoneticPr fontId="1" type="noConversion"/>
  </si>
  <si>
    <t>專業選修(22)</t>
    <phoneticPr fontId="1" type="noConversion"/>
  </si>
  <si>
    <t xml:space="preserve">1.總學分說明：最低畢業學分為128學分，包括:通識必修課程26學分【含:生活情境英文Ⅰ及Ⅱ，中文閱讀與書寫Ⅰ、Ⅱ，體育Ⅰ、Ⅱ，社團學習與實作Ⅰ、Ⅱ，勞動教育，程式設計與邏輯運算，幸福學，公民與社會， 資訊科技與應用，歷史與文化及服務學習教育】；通識選修課程6學分，3個領域每個領域至少修2學分【含：藝術人文領域、社會科學領域、自然科學領域】；院訂必修10學分，跨領域模組必修14學分，專業必修50學分，專業選修至少22學分 (含承認外系課程12學分，不含通識課程)。
2.全民國防教育軍事訓練一、二年級(Ⅰ、Ⅱ、Ⅲ、Ⅳ、V)為選修，各為0學分/2小時，共計0學分/8小時；體育一年級(Ⅰ及Ⅱ) 為必修，各為2學分/2小時，共計4學分/4小時；
  社團學習與實作一年級(Ⅰ及Ⅱ) 為必修，各為1學分/1小時，共計2學分/2小時；勞動教育一年級為必修1學分/2小時；服務學習教育二年級為必修1學分/1小時；英文能力分級教學，分成A、B、C三級。
3.跨領域課程模組說明：必修14學分。
4.實習說明：  實習18學分。
5.各年級學分說明：一至三年級每學期至少修16學分，最多修25學分；四年級每學期至少修9學分，最多修25學分。
6.畢業門檻與配套措施說明：(1)中文能力須通過本校中文能力檢測，未通過者需繳交書目閱讀心得，經中文能力檢測小組委員審查通過，請參考本校學生中文能力檢測實施要點；(2)英文能力須通過英檢初級，
  未通過者，可選修「英文檢定」初級課程，其成績合格者始得認列，請參考本校英文檢定課程實施要點；(3)資訊能力須通過本校「資訊能力證照認可列表」內所列之證照項目，未通過者，可參加「資訊能力
  輔導班」後，再參加證照認證考試，請參考本校學生資訊能力檢測實施要點；(4)專業能力：管理能力、旅行社從業能力、領隊與導遊專業能力、外語能力；專業能力配套措施請參考本系學生畢業門檻規畫表。 
</t>
    <phoneticPr fontId="1" type="noConversion"/>
  </si>
  <si>
    <t>英文名稱</t>
    <phoneticPr fontId="1" type="noConversion"/>
  </si>
  <si>
    <t>英文名稱</t>
    <phoneticPr fontId="1" type="noConversion"/>
  </si>
  <si>
    <t>英文名稱</t>
    <phoneticPr fontId="1" type="noConversion"/>
  </si>
  <si>
    <t>Chinese Reading and Writing Ⅰ.Ⅱ</t>
    <phoneticPr fontId="1" type="noConversion"/>
  </si>
  <si>
    <t>Physical Education I, II</t>
    <phoneticPr fontId="1" type="noConversion"/>
  </si>
  <si>
    <t>Labor Education</t>
    <phoneticPr fontId="1" type="noConversion"/>
  </si>
  <si>
    <t>Happiness</t>
    <phoneticPr fontId="1" type="noConversion"/>
  </si>
  <si>
    <t>Information Technology and Applications</t>
    <phoneticPr fontId="1" type="noConversion"/>
  </si>
  <si>
    <t>History and Culture</t>
    <phoneticPr fontId="1" type="noConversion"/>
  </si>
  <si>
    <t>Service-Learning Education</t>
    <phoneticPr fontId="1" type="noConversion"/>
  </si>
  <si>
    <t>The Civic and Society</t>
    <phoneticPr fontId="1" type="noConversion"/>
  </si>
  <si>
    <t>National Defense Education Military Training III、IV</t>
    <phoneticPr fontId="1" type="noConversion"/>
  </si>
  <si>
    <t>National Defense Education Military Training I、II</t>
    <phoneticPr fontId="1" type="noConversion"/>
  </si>
  <si>
    <t>National Defense Education Military Training V</t>
    <phoneticPr fontId="1" type="noConversion"/>
  </si>
  <si>
    <t>General Education Elective Course I、Ⅱ</t>
    <phoneticPr fontId="1" type="noConversion"/>
  </si>
  <si>
    <t>General Education Elective Course III</t>
    <phoneticPr fontId="1" type="noConversion"/>
  </si>
  <si>
    <t>Introduction to Leisure &amp; Recreation</t>
    <phoneticPr fontId="1" type="noConversion"/>
  </si>
  <si>
    <t>Management</t>
    <phoneticPr fontId="1" type="noConversion"/>
  </si>
  <si>
    <t>Mathematics and Life</t>
    <phoneticPr fontId="1" type="noConversion"/>
  </si>
  <si>
    <t>Service Quality Management</t>
    <phoneticPr fontId="1" type="noConversion"/>
  </si>
  <si>
    <t>Gaming Tourism Practice</t>
    <phoneticPr fontId="1" type="noConversion"/>
  </si>
  <si>
    <t>Principles of Tourism</t>
    <phoneticPr fontId="1" type="noConversion"/>
  </si>
  <si>
    <t>Guided Tour and Exposition Training</t>
    <phoneticPr fontId="1" type="noConversion"/>
  </si>
  <si>
    <t>Introduction to World Tourism Geography</t>
    <phoneticPr fontId="1" type="noConversion"/>
  </si>
  <si>
    <t>Global  Distribution  System  Practice</t>
    <phoneticPr fontId="1" type="noConversion"/>
  </si>
  <si>
    <t>Travel/Transportation Business and Management Practice</t>
    <phoneticPr fontId="1" type="noConversion"/>
  </si>
  <si>
    <t xml:space="preserve">Tourism Japanese </t>
    <phoneticPr fontId="1" type="noConversion"/>
  </si>
  <si>
    <t>Tourism Administration and Regulations</t>
    <phoneticPr fontId="1" type="noConversion"/>
  </si>
  <si>
    <t>Tourism  English</t>
    <phoneticPr fontId="1" type="noConversion"/>
  </si>
  <si>
    <t>Tour Planning, Design and Practice</t>
    <phoneticPr fontId="1" type="noConversion"/>
  </si>
  <si>
    <t>Tour Manager and Guide Practice</t>
    <phoneticPr fontId="1" type="noConversion"/>
  </si>
  <si>
    <t>M.I.C.E. Planning and Management</t>
    <phoneticPr fontId="1" type="noConversion"/>
  </si>
  <si>
    <t>Community Building and Tourism Industry Development</t>
    <phoneticPr fontId="1" type="noConversion"/>
  </si>
  <si>
    <t>Introduction to Tourism Geography in Taiwan</t>
    <phoneticPr fontId="1" type="noConversion"/>
  </si>
  <si>
    <t>Planning and Design of Festival Tourism Activities</t>
    <phoneticPr fontId="1" type="noConversion"/>
  </si>
  <si>
    <t>Word Processing and Computer Applications</t>
    <phoneticPr fontId="1" type="noConversion"/>
  </si>
  <si>
    <t>Introduction to Tourism Resources</t>
    <phoneticPr fontId="1" type="noConversion"/>
  </si>
  <si>
    <t>Off-campus Visit</t>
    <phoneticPr fontId="1" type="noConversion"/>
  </si>
  <si>
    <t>Guided Tour of World-famous Resorts</t>
    <phoneticPr fontId="1" type="noConversion"/>
  </si>
  <si>
    <t>International Etiquette</t>
    <phoneticPr fontId="1" type="noConversion"/>
  </si>
  <si>
    <t>Food &amp; Culture</t>
    <phoneticPr fontId="1" type="noConversion"/>
  </si>
  <si>
    <t>Statistics</t>
    <phoneticPr fontId="1" type="noConversion"/>
  </si>
  <si>
    <t>Introduction to National Parks</t>
    <phoneticPr fontId="1" type="noConversion"/>
  </si>
  <si>
    <t>Green Tourism and Environmental Conservation</t>
    <phoneticPr fontId="1" type="noConversion"/>
  </si>
  <si>
    <t>Accounting</t>
    <phoneticPr fontId="1" type="noConversion"/>
  </si>
  <si>
    <t>Case Study on Travel Accidents</t>
    <phoneticPr fontId="1" type="noConversion"/>
  </si>
  <si>
    <t>Travel Agency Operating Practice</t>
    <phoneticPr fontId="1" type="noConversion"/>
  </si>
  <si>
    <t>Travel Health Care Management</t>
    <phoneticPr fontId="1" type="noConversion"/>
  </si>
  <si>
    <t>Theme Tourism</t>
    <phoneticPr fontId="1" type="noConversion"/>
  </si>
  <si>
    <t>Overseas Study Tour</t>
    <phoneticPr fontId="1" type="noConversion"/>
  </si>
  <si>
    <t>Introduction to Emerging Tourism Industry</t>
    <phoneticPr fontId="1" type="noConversion"/>
  </si>
  <si>
    <t>Travel Industry Information System</t>
    <phoneticPr fontId="1" type="noConversion"/>
  </si>
  <si>
    <t>Leisure &amp; Recreation Activity  Design and Instructor Practice</t>
    <phoneticPr fontId="1" type="noConversion"/>
  </si>
  <si>
    <t>Economics</t>
    <phoneticPr fontId="1" type="noConversion"/>
  </si>
  <si>
    <t>Cruise Tourism</t>
    <phoneticPr fontId="1" type="noConversion"/>
  </si>
  <si>
    <t>Introduction to Aboriginal Culture</t>
    <phoneticPr fontId="1" type="noConversion"/>
  </si>
  <si>
    <t>Financial Management</t>
    <phoneticPr fontId="1" type="noConversion"/>
  </si>
  <si>
    <t>Hakka Tourism Resources and Culture</t>
    <phoneticPr fontId="1" type="noConversion"/>
  </si>
  <si>
    <t>Tourism Consumer Psychology</t>
    <phoneticPr fontId="1" type="noConversion"/>
  </si>
  <si>
    <t>Sustainable Tourism</t>
    <phoneticPr fontId="1" type="noConversion"/>
  </si>
  <si>
    <t>Eco-tourism</t>
    <phoneticPr fontId="1" type="noConversion"/>
  </si>
  <si>
    <t>Theme Park Business and Management Practice</t>
    <phoneticPr fontId="1" type="noConversion"/>
  </si>
  <si>
    <t>Micro Enterprise Business and Management Practice</t>
    <phoneticPr fontId="1" type="noConversion"/>
  </si>
  <si>
    <t>Geographic Information System</t>
    <phoneticPr fontId="1" type="noConversion"/>
  </si>
  <si>
    <t>Bed and Breakfast Business and Management Practice</t>
    <phoneticPr fontId="1" type="noConversion"/>
  </si>
  <si>
    <t>Japanese for Tour Manager and Guide I</t>
    <phoneticPr fontId="1" type="noConversion"/>
  </si>
  <si>
    <t>Japanese for Tour Manager and Guide II</t>
    <phoneticPr fontId="1" type="noConversion"/>
  </si>
  <si>
    <t>Sport Tourism</t>
    <phoneticPr fontId="1" type="noConversion"/>
  </si>
  <si>
    <t>E-Commerce Management and Practice</t>
    <phoneticPr fontId="1" type="noConversion"/>
  </si>
  <si>
    <t>Ecological Leisure Farm Business and Management Practice</t>
    <phoneticPr fontId="1" type="noConversion"/>
  </si>
  <si>
    <t>Human Resource Management</t>
    <phoneticPr fontId="1" type="noConversion"/>
  </si>
  <si>
    <t>Tourism Marketing</t>
    <phoneticPr fontId="1" type="noConversion"/>
  </si>
  <si>
    <t>Off-campus Internship I、Ⅱ</t>
    <phoneticPr fontId="1" type="noConversion"/>
  </si>
  <si>
    <t>生活情境英文Ⅰ、Ⅱ</t>
    <phoneticPr fontId="1" type="noConversion"/>
  </si>
  <si>
    <t>社團學習與實作Ⅰ、Ⅱ</t>
    <phoneticPr fontId="1" type="noConversion"/>
  </si>
  <si>
    <t>團康活動規劃與設計</t>
    <phoneticPr fontId="1" type="noConversion"/>
  </si>
  <si>
    <t>創意思考與應用</t>
    <phoneticPr fontId="1" type="noConversion"/>
  </si>
  <si>
    <t>保健食品概論</t>
    <phoneticPr fontId="1" type="noConversion"/>
  </si>
  <si>
    <t>創新管理</t>
    <phoneticPr fontId="1" type="noConversion"/>
  </si>
  <si>
    <t>微型創業實務</t>
    <phoneticPr fontId="1" type="noConversion"/>
  </si>
  <si>
    <t>初階芳香療法</t>
    <phoneticPr fontId="1" type="noConversion"/>
  </si>
  <si>
    <r>
      <t xml:space="preserve">實務專題 </t>
    </r>
    <r>
      <rPr>
        <sz val="22"/>
        <rFont val="Times New Roman"/>
        <family val="1"/>
      </rPr>
      <t>І</t>
    </r>
    <r>
      <rPr>
        <sz val="22"/>
        <rFont val="新細明體"/>
        <family val="1"/>
        <charset val="136"/>
      </rPr>
      <t xml:space="preserve">、П </t>
    </r>
    <phoneticPr fontId="1" type="noConversion"/>
  </si>
  <si>
    <t>English for Daily Conversation I 、 II</t>
    <phoneticPr fontId="1" type="noConversion"/>
  </si>
  <si>
    <t>Learning and Practice of Clubs I 、 II</t>
    <phoneticPr fontId="1" type="noConversion"/>
  </si>
  <si>
    <t>Program Design and Logical Operation</t>
    <phoneticPr fontId="1" type="noConversion"/>
  </si>
  <si>
    <t>Project I 、II</t>
    <phoneticPr fontId="1" type="noConversion"/>
  </si>
  <si>
    <t>Project III、IV</t>
    <phoneticPr fontId="1" type="noConversion"/>
  </si>
  <si>
    <t>Project V、VI</t>
    <phoneticPr fontId="1" type="noConversion"/>
  </si>
  <si>
    <t>Business Startup Practice</t>
    <phoneticPr fontId="1" type="noConversion"/>
  </si>
  <si>
    <t>Workplace Ethics</t>
    <phoneticPr fontId="1" type="noConversion"/>
  </si>
  <si>
    <t>Group Activity Planning and Design</t>
    <phoneticPr fontId="1" type="noConversion"/>
  </si>
  <si>
    <t>Creative Thinking and Application</t>
    <phoneticPr fontId="1" type="noConversion"/>
  </si>
  <si>
    <t>Introduction to Dietary Supplements</t>
    <phoneticPr fontId="1" type="noConversion"/>
  </si>
  <si>
    <t>Innovation Management</t>
    <phoneticPr fontId="1" type="noConversion"/>
  </si>
  <si>
    <t>Micro-Enterprise Practice</t>
    <phoneticPr fontId="1" type="noConversion"/>
  </si>
  <si>
    <t>Basic Aromatherapy</t>
    <phoneticPr fontId="1" type="noConversion"/>
  </si>
  <si>
    <t xml:space="preserve">107.05.07系課程委員會會議通過
107.05.16院課程委員會會議通過
107.05.24校課程委員會會議通過                                                                                                                                                       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</si>
</sst>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2"/>
      <name val="新細明體"/>
      <family val="1"/>
      <charset val="136"/>
    </font>
    <font>
      <sz val="48"/>
      <name val="新細明體"/>
      <family val="1"/>
      <charset val="136"/>
    </font>
    <font>
      <sz val="26"/>
      <name val="新細明體"/>
      <family val="1"/>
      <charset val="136"/>
    </font>
    <font>
      <sz val="14"/>
      <name val="新細明體"/>
      <family val="1"/>
      <charset val="136"/>
    </font>
    <font>
      <sz val="20"/>
      <name val="新細明體"/>
      <family val="1"/>
      <charset val="136"/>
    </font>
    <font>
      <sz val="18"/>
      <name val="新細明體"/>
      <family val="1"/>
      <charset val="136"/>
    </font>
    <font>
      <b/>
      <sz val="22"/>
      <name val="新細明體"/>
      <family val="1"/>
      <charset val="136"/>
    </font>
    <font>
      <sz val="22"/>
      <color theme="1"/>
      <name val="新細明體"/>
      <family val="1"/>
      <charset val="136"/>
    </font>
    <font>
      <sz val="18"/>
      <color theme="1"/>
      <name val="新細明體"/>
      <family val="1"/>
      <charset val="136"/>
    </font>
    <font>
      <sz val="28"/>
      <name val="新細明體"/>
      <family val="1"/>
      <charset val="136"/>
    </font>
    <font>
      <sz val="22"/>
      <color rgb="FFFF0000"/>
      <name val="新細明體"/>
      <family val="1"/>
      <charset val="136"/>
    </font>
    <font>
      <b/>
      <sz val="22"/>
      <color rgb="FFC00000"/>
      <name val="新細明體"/>
      <family val="1"/>
      <charset val="136"/>
    </font>
    <font>
      <sz val="22"/>
      <color rgb="FFC00000"/>
      <name val="新細明體"/>
      <family val="1"/>
      <charset val="136"/>
    </font>
    <font>
      <b/>
      <sz val="22"/>
      <color rgb="FFFF0000"/>
      <name val="新細明體"/>
      <family val="1"/>
      <charset val="136"/>
    </font>
    <font>
      <sz val="18"/>
      <color rgb="FFFF000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4" xfId="0" applyFont="1" applyFill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264;&#20809;&#20107;&#26989;&#31995;/&#35264;&#20809;&#31995;&#20013;&#33521;&#25991;&#27161;&#28310;&#35506;&#31243;&#34920;/107&#27161;&#28310;&#35506;&#31243;&#34920;/107&#27161;&#28310;&#35506;&#31243;&#34920;&#21021;&#31295;&#31532;&#19968;&#29256;107.04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>
        <row r="21">
          <cell r="B21" t="str">
            <v>休閒遊憩概論</v>
          </cell>
          <cell r="C21">
            <v>2</v>
          </cell>
          <cell r="D21">
            <v>2</v>
          </cell>
          <cell r="E21">
            <v>0</v>
          </cell>
          <cell r="I21" t="str">
            <v>數理與生活</v>
          </cell>
          <cell r="J21">
            <v>2</v>
          </cell>
          <cell r="K21">
            <v>2</v>
          </cell>
          <cell r="L21">
            <v>0</v>
          </cell>
          <cell r="W21" t="str">
            <v>職場倫理</v>
          </cell>
          <cell r="AA21">
            <v>2</v>
          </cell>
          <cell r="AB21">
            <v>2</v>
          </cell>
          <cell r="AC21">
            <v>0</v>
          </cell>
        </row>
        <row r="22">
          <cell r="B22" t="str">
            <v>管理學</v>
          </cell>
          <cell r="F22">
            <v>2</v>
          </cell>
          <cell r="G22">
            <v>2</v>
          </cell>
          <cell r="H22">
            <v>0</v>
          </cell>
          <cell r="I22" t="str">
            <v>服務品質管理</v>
          </cell>
          <cell r="M22">
            <v>2</v>
          </cell>
          <cell r="N22">
            <v>2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abSelected="1" topLeftCell="O1" zoomScale="50" zoomScaleNormal="50" zoomScaleSheetLayoutView="43" workbookViewId="0">
      <selection activeCell="B6" sqref="B6:AG6"/>
    </sheetView>
  </sheetViews>
  <sheetFormatPr defaultColWidth="9" defaultRowHeight="25.5" x14ac:dyDescent="0.4"/>
  <cols>
    <col min="1" max="1" width="13.375" style="53" customWidth="1"/>
    <col min="2" max="2" width="50.375" style="54" customWidth="1"/>
    <col min="3" max="3" width="53" style="54" customWidth="1"/>
    <col min="4" max="9" width="6.625" style="54" customWidth="1"/>
    <col min="10" max="10" width="50.875" style="54" customWidth="1"/>
    <col min="11" max="11" width="48.625" style="54" customWidth="1"/>
    <col min="12" max="17" width="6.625" style="54" customWidth="1"/>
    <col min="18" max="19" width="48.625" style="54" customWidth="1"/>
    <col min="20" max="25" width="6.625" style="54" customWidth="1"/>
    <col min="26" max="27" width="48.625" style="54" customWidth="1"/>
    <col min="28" max="33" width="6.625" style="54" customWidth="1"/>
    <col min="34" max="34" width="10.625" style="52" customWidth="1"/>
    <col min="35" max="16384" width="9" style="53"/>
  </cols>
  <sheetData>
    <row r="1" spans="1:34" s="1" customFormat="1" ht="75" customHeight="1" x14ac:dyDescent="0.3"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s="1" customFormat="1" ht="121.5" customHeight="1" x14ac:dyDescent="0.3">
      <c r="B2" s="77" t="s">
        <v>199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2"/>
    </row>
    <row r="3" spans="1:34" s="4" customFormat="1" ht="45" customHeight="1" x14ac:dyDescent="0.25">
      <c r="A3" s="79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J3" s="82" t="s">
        <v>8</v>
      </c>
      <c r="K3" s="82"/>
      <c r="L3" s="82"/>
      <c r="M3" s="82"/>
      <c r="N3" s="82"/>
      <c r="O3" s="82"/>
      <c r="P3" s="82"/>
      <c r="Q3" s="82"/>
      <c r="R3" s="82" t="s">
        <v>9</v>
      </c>
      <c r="S3" s="82"/>
      <c r="T3" s="82"/>
      <c r="U3" s="82"/>
      <c r="V3" s="82"/>
      <c r="W3" s="82"/>
      <c r="X3" s="82"/>
      <c r="Y3" s="82"/>
      <c r="Z3" s="82" t="s">
        <v>10</v>
      </c>
      <c r="AA3" s="82"/>
      <c r="AB3" s="82"/>
      <c r="AC3" s="82"/>
      <c r="AD3" s="82"/>
      <c r="AE3" s="82"/>
      <c r="AF3" s="82"/>
      <c r="AG3" s="82"/>
      <c r="AH3" s="3"/>
    </row>
    <row r="4" spans="1:34" s="4" customFormat="1" ht="45.75" customHeight="1" x14ac:dyDescent="0.25">
      <c r="A4" s="80"/>
      <c r="B4" s="82" t="s">
        <v>11</v>
      </c>
      <c r="C4" s="69"/>
      <c r="D4" s="82" t="s">
        <v>12</v>
      </c>
      <c r="E4" s="82"/>
      <c r="F4" s="82"/>
      <c r="G4" s="82" t="s">
        <v>13</v>
      </c>
      <c r="H4" s="82"/>
      <c r="I4" s="82"/>
      <c r="J4" s="82" t="s">
        <v>11</v>
      </c>
      <c r="K4" s="69"/>
      <c r="L4" s="82" t="s">
        <v>12</v>
      </c>
      <c r="M4" s="82"/>
      <c r="N4" s="82"/>
      <c r="O4" s="82" t="s">
        <v>13</v>
      </c>
      <c r="P4" s="82"/>
      <c r="Q4" s="82"/>
      <c r="R4" s="82" t="s">
        <v>11</v>
      </c>
      <c r="S4" s="69"/>
      <c r="T4" s="82" t="s">
        <v>12</v>
      </c>
      <c r="U4" s="82"/>
      <c r="V4" s="82"/>
      <c r="W4" s="82" t="s">
        <v>13</v>
      </c>
      <c r="X4" s="82"/>
      <c r="Y4" s="82"/>
      <c r="Z4" s="82" t="s">
        <v>11</v>
      </c>
      <c r="AA4" s="69"/>
      <c r="AB4" s="82" t="s">
        <v>12</v>
      </c>
      <c r="AC4" s="82"/>
      <c r="AD4" s="82"/>
      <c r="AE4" s="82" t="s">
        <v>13</v>
      </c>
      <c r="AF4" s="82"/>
      <c r="AG4" s="82"/>
      <c r="AH4" s="3"/>
    </row>
    <row r="5" spans="1:34" s="4" customFormat="1" ht="200.25" customHeight="1" x14ac:dyDescent="0.25">
      <c r="A5" s="81"/>
      <c r="B5" s="83"/>
      <c r="C5" s="70" t="s">
        <v>103</v>
      </c>
      <c r="D5" s="5" t="s">
        <v>14</v>
      </c>
      <c r="E5" s="5" t="s">
        <v>15</v>
      </c>
      <c r="F5" s="5" t="s">
        <v>16</v>
      </c>
      <c r="G5" s="5" t="s">
        <v>14</v>
      </c>
      <c r="H5" s="5" t="s">
        <v>17</v>
      </c>
      <c r="I5" s="5" t="s">
        <v>18</v>
      </c>
      <c r="J5" s="83"/>
      <c r="K5" s="70" t="s">
        <v>104</v>
      </c>
      <c r="L5" s="5" t="s">
        <v>14</v>
      </c>
      <c r="M5" s="5" t="s">
        <v>17</v>
      </c>
      <c r="N5" s="5" t="s">
        <v>18</v>
      </c>
      <c r="O5" s="5" t="s">
        <v>14</v>
      </c>
      <c r="P5" s="5" t="s">
        <v>17</v>
      </c>
      <c r="Q5" s="5" t="s">
        <v>18</v>
      </c>
      <c r="R5" s="83"/>
      <c r="S5" s="70" t="s">
        <v>105</v>
      </c>
      <c r="T5" s="5" t="s">
        <v>14</v>
      </c>
      <c r="U5" s="5" t="s">
        <v>17</v>
      </c>
      <c r="V5" s="5" t="s">
        <v>18</v>
      </c>
      <c r="W5" s="5" t="s">
        <v>14</v>
      </c>
      <c r="X5" s="5" t="s">
        <v>17</v>
      </c>
      <c r="Y5" s="5" t="s">
        <v>18</v>
      </c>
      <c r="Z5" s="83"/>
      <c r="AA5" s="70" t="s">
        <v>105</v>
      </c>
      <c r="AB5" s="5" t="s">
        <v>14</v>
      </c>
      <c r="AC5" s="5" t="s">
        <v>17</v>
      </c>
      <c r="AD5" s="5" t="s">
        <v>18</v>
      </c>
      <c r="AE5" s="5" t="s">
        <v>14</v>
      </c>
      <c r="AF5" s="5" t="s">
        <v>17</v>
      </c>
      <c r="AG5" s="5" t="s">
        <v>18</v>
      </c>
      <c r="AH5" s="3"/>
    </row>
    <row r="6" spans="1:34" s="4" customFormat="1" ht="38.25" customHeight="1" x14ac:dyDescent="0.25">
      <c r="A6" s="84" t="s">
        <v>3</v>
      </c>
      <c r="B6" s="86" t="s">
        <v>0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3"/>
    </row>
    <row r="7" spans="1:34" s="4" customFormat="1" ht="59.45" customHeight="1" x14ac:dyDescent="0.25">
      <c r="A7" s="85"/>
      <c r="B7" s="6" t="s">
        <v>176</v>
      </c>
      <c r="C7" s="6" t="s">
        <v>185</v>
      </c>
      <c r="D7" s="7">
        <v>2</v>
      </c>
      <c r="E7" s="7">
        <v>2</v>
      </c>
      <c r="F7" s="7">
        <v>0</v>
      </c>
      <c r="G7" s="7">
        <v>2</v>
      </c>
      <c r="H7" s="7">
        <v>2</v>
      </c>
      <c r="I7" s="8">
        <v>0</v>
      </c>
      <c r="J7" s="6" t="s">
        <v>19</v>
      </c>
      <c r="K7" s="6" t="s">
        <v>187</v>
      </c>
      <c r="L7" s="7">
        <v>2</v>
      </c>
      <c r="M7" s="7">
        <v>2</v>
      </c>
      <c r="N7" s="7">
        <v>0</v>
      </c>
      <c r="O7" s="7"/>
      <c r="P7" s="7"/>
      <c r="Q7" s="7"/>
      <c r="R7" s="9"/>
      <c r="S7" s="9"/>
      <c r="T7" s="7"/>
      <c r="U7" s="7"/>
      <c r="V7" s="7"/>
      <c r="W7" s="9"/>
      <c r="X7" s="9"/>
      <c r="Y7" s="9"/>
      <c r="Z7" s="9"/>
      <c r="AA7" s="9"/>
      <c r="AB7" s="9"/>
      <c r="AC7" s="9"/>
      <c r="AD7" s="9"/>
      <c r="AE7" s="7"/>
      <c r="AF7" s="7"/>
      <c r="AG7" s="7"/>
      <c r="AH7" s="3"/>
    </row>
    <row r="8" spans="1:34" s="4" customFormat="1" ht="63" customHeight="1" x14ac:dyDescent="0.25">
      <c r="A8" s="85"/>
      <c r="B8" s="10" t="s">
        <v>20</v>
      </c>
      <c r="C8" s="10" t="s">
        <v>106</v>
      </c>
      <c r="D8" s="11">
        <v>2</v>
      </c>
      <c r="E8" s="11">
        <v>2</v>
      </c>
      <c r="F8" s="11">
        <v>0</v>
      </c>
      <c r="G8" s="11">
        <v>2</v>
      </c>
      <c r="H8" s="11">
        <v>2</v>
      </c>
      <c r="I8" s="12">
        <v>0</v>
      </c>
      <c r="J8" s="10" t="s">
        <v>21</v>
      </c>
      <c r="K8" s="10" t="s">
        <v>109</v>
      </c>
      <c r="L8" s="11">
        <v>2</v>
      </c>
      <c r="M8" s="11">
        <v>2</v>
      </c>
      <c r="N8" s="11">
        <v>0</v>
      </c>
      <c r="O8" s="13"/>
      <c r="P8" s="13"/>
      <c r="Q8" s="13"/>
      <c r="R8" s="10"/>
      <c r="S8" s="10"/>
      <c r="T8" s="11"/>
      <c r="U8" s="11"/>
      <c r="V8" s="11"/>
      <c r="W8" s="11"/>
      <c r="X8" s="11"/>
      <c r="Y8" s="11"/>
      <c r="Z8" s="13"/>
      <c r="AA8" s="13"/>
      <c r="AB8" s="13"/>
      <c r="AC8" s="13"/>
      <c r="AD8" s="13"/>
      <c r="AE8" s="13"/>
      <c r="AF8" s="13"/>
      <c r="AG8" s="13"/>
      <c r="AH8" s="3"/>
    </row>
    <row r="9" spans="1:34" s="4" customFormat="1" ht="32.25" customHeight="1" x14ac:dyDescent="0.25">
      <c r="A9" s="85"/>
      <c r="B9" s="10" t="s">
        <v>22</v>
      </c>
      <c r="C9" s="10" t="s">
        <v>107</v>
      </c>
      <c r="D9" s="11">
        <v>2</v>
      </c>
      <c r="E9" s="11">
        <v>2</v>
      </c>
      <c r="F9" s="11">
        <v>0</v>
      </c>
      <c r="G9" s="11">
        <v>2</v>
      </c>
      <c r="H9" s="11">
        <v>2</v>
      </c>
      <c r="I9" s="12">
        <v>0</v>
      </c>
      <c r="J9" s="10" t="s">
        <v>23</v>
      </c>
      <c r="K9" s="10" t="s">
        <v>113</v>
      </c>
      <c r="L9" s="11">
        <v>2</v>
      </c>
      <c r="M9" s="11">
        <v>2</v>
      </c>
      <c r="N9" s="11">
        <v>0</v>
      </c>
      <c r="O9" s="13"/>
      <c r="P9" s="13"/>
      <c r="Q9" s="13"/>
      <c r="R9" s="10"/>
      <c r="S9" s="10"/>
      <c r="T9" s="11"/>
      <c r="U9" s="11"/>
      <c r="V9" s="11"/>
      <c r="W9" s="11"/>
      <c r="X9" s="11"/>
      <c r="Y9" s="11"/>
      <c r="Z9" s="14"/>
      <c r="AA9" s="14"/>
      <c r="AB9" s="12"/>
      <c r="AC9" s="12"/>
      <c r="AD9" s="12"/>
      <c r="AE9" s="12"/>
      <c r="AF9" s="12"/>
      <c r="AG9" s="12"/>
      <c r="AH9" s="3"/>
    </row>
    <row r="10" spans="1:34" s="4" customFormat="1" ht="63" customHeight="1" x14ac:dyDescent="0.25">
      <c r="A10" s="85"/>
      <c r="B10" s="10" t="s">
        <v>177</v>
      </c>
      <c r="C10" s="10" t="s">
        <v>186</v>
      </c>
      <c r="D10" s="11">
        <v>1</v>
      </c>
      <c r="E10" s="11">
        <v>0</v>
      </c>
      <c r="F10" s="11">
        <v>1</v>
      </c>
      <c r="G10" s="11">
        <v>1</v>
      </c>
      <c r="H10" s="11">
        <v>1</v>
      </c>
      <c r="I10" s="12">
        <v>0</v>
      </c>
      <c r="J10" s="10" t="s">
        <v>24</v>
      </c>
      <c r="K10" s="10" t="s">
        <v>110</v>
      </c>
      <c r="L10" s="11"/>
      <c r="M10" s="11"/>
      <c r="N10" s="11"/>
      <c r="O10" s="11">
        <v>2</v>
      </c>
      <c r="P10" s="11">
        <v>2</v>
      </c>
      <c r="Q10" s="12">
        <v>0</v>
      </c>
      <c r="R10" s="10"/>
      <c r="S10" s="10"/>
      <c r="T10" s="11"/>
      <c r="U10" s="11"/>
      <c r="V10" s="11"/>
      <c r="W10" s="11"/>
      <c r="X10" s="11"/>
      <c r="Y10" s="11"/>
      <c r="Z10" s="14"/>
      <c r="AA10" s="14"/>
      <c r="AB10" s="12"/>
      <c r="AC10" s="12"/>
      <c r="AD10" s="12"/>
      <c r="AE10" s="12"/>
      <c r="AF10" s="12"/>
      <c r="AG10" s="12"/>
      <c r="AH10" s="3"/>
    </row>
    <row r="11" spans="1:34" s="4" customFormat="1" ht="32.25" customHeight="1" x14ac:dyDescent="0.25">
      <c r="A11" s="85"/>
      <c r="B11" s="10" t="s">
        <v>25</v>
      </c>
      <c r="C11" s="10" t="s">
        <v>108</v>
      </c>
      <c r="D11" s="11"/>
      <c r="E11" s="11"/>
      <c r="F11" s="11"/>
      <c r="G11" s="11">
        <v>1</v>
      </c>
      <c r="H11" s="11">
        <v>2</v>
      </c>
      <c r="I11" s="11">
        <v>0</v>
      </c>
      <c r="J11" s="10" t="s">
        <v>26</v>
      </c>
      <c r="K11" s="10" t="s">
        <v>111</v>
      </c>
      <c r="L11" s="11"/>
      <c r="M11" s="11"/>
      <c r="N11" s="11"/>
      <c r="O11" s="11">
        <v>2</v>
      </c>
      <c r="P11" s="11">
        <v>2</v>
      </c>
      <c r="Q11" s="11">
        <v>0</v>
      </c>
      <c r="R11" s="10"/>
      <c r="S11" s="10"/>
      <c r="T11" s="11"/>
      <c r="U11" s="11"/>
      <c r="V11" s="11"/>
      <c r="W11" s="11"/>
      <c r="X11" s="11"/>
      <c r="Y11" s="11"/>
      <c r="Z11" s="14"/>
      <c r="AA11" s="14"/>
      <c r="AB11" s="12"/>
      <c r="AC11" s="12"/>
      <c r="AD11" s="12"/>
      <c r="AE11" s="12"/>
      <c r="AF11" s="12"/>
      <c r="AG11" s="12"/>
      <c r="AH11" s="3"/>
    </row>
    <row r="12" spans="1:34" s="4" customFormat="1" ht="32.25" customHeight="1" x14ac:dyDescent="0.25">
      <c r="A12" s="85"/>
      <c r="B12" s="10"/>
      <c r="C12" s="10"/>
      <c r="D12" s="11"/>
      <c r="E12" s="11"/>
      <c r="F12" s="11"/>
      <c r="G12" s="11"/>
      <c r="H12" s="11"/>
      <c r="I12" s="12"/>
      <c r="J12" s="15" t="s">
        <v>27</v>
      </c>
      <c r="K12" s="15" t="s">
        <v>112</v>
      </c>
      <c r="L12" s="16"/>
      <c r="M12" s="16"/>
      <c r="N12" s="11"/>
      <c r="O12" s="11">
        <v>1</v>
      </c>
      <c r="P12" s="11">
        <v>1</v>
      </c>
      <c r="Q12" s="12">
        <v>0</v>
      </c>
      <c r="R12" s="10"/>
      <c r="S12" s="10"/>
      <c r="T12" s="11"/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3"/>
    </row>
    <row r="13" spans="1:34" s="4" customFormat="1" ht="32.25" customHeight="1" x14ac:dyDescent="0.25">
      <c r="A13" s="85"/>
      <c r="B13" s="10"/>
      <c r="C13" s="10"/>
      <c r="D13" s="11"/>
      <c r="E13" s="11"/>
      <c r="F13" s="11"/>
      <c r="G13" s="11"/>
      <c r="H13" s="11"/>
      <c r="I13" s="12"/>
      <c r="J13" s="10"/>
      <c r="K13" s="10"/>
      <c r="L13" s="11"/>
      <c r="M13" s="11"/>
      <c r="N13" s="11"/>
      <c r="O13" s="11"/>
      <c r="P13" s="11"/>
      <c r="Q13" s="11"/>
      <c r="R13" s="12"/>
      <c r="S13" s="12"/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3"/>
    </row>
    <row r="14" spans="1:34" s="61" customFormat="1" ht="32.25" customHeight="1" x14ac:dyDescent="0.25">
      <c r="A14" s="85"/>
      <c r="B14" s="58" t="s">
        <v>28</v>
      </c>
      <c r="C14" s="58"/>
      <c r="D14" s="59">
        <f t="shared" ref="D14:I14" si="0">SUM(D7:D13)</f>
        <v>7</v>
      </c>
      <c r="E14" s="59">
        <f t="shared" si="0"/>
        <v>6</v>
      </c>
      <c r="F14" s="59">
        <f t="shared" si="0"/>
        <v>1</v>
      </c>
      <c r="G14" s="59">
        <f t="shared" si="0"/>
        <v>8</v>
      </c>
      <c r="H14" s="59">
        <f t="shared" si="0"/>
        <v>9</v>
      </c>
      <c r="I14" s="59">
        <f t="shared" si="0"/>
        <v>0</v>
      </c>
      <c r="J14" s="58" t="s">
        <v>28</v>
      </c>
      <c r="K14" s="58"/>
      <c r="L14" s="59">
        <f t="shared" ref="L14:Q14" si="1">SUM(L7:L13)</f>
        <v>6</v>
      </c>
      <c r="M14" s="59">
        <f t="shared" si="1"/>
        <v>6</v>
      </c>
      <c r="N14" s="59">
        <f t="shared" si="1"/>
        <v>0</v>
      </c>
      <c r="O14" s="59">
        <f t="shared" si="1"/>
        <v>5</v>
      </c>
      <c r="P14" s="59">
        <f t="shared" si="1"/>
        <v>5</v>
      </c>
      <c r="Q14" s="59">
        <f t="shared" si="1"/>
        <v>0</v>
      </c>
      <c r="R14" s="58" t="s">
        <v>28</v>
      </c>
      <c r="S14" s="58"/>
      <c r="T14" s="59">
        <f t="shared" ref="T14:Y14" si="2">SUM(T7:T13)</f>
        <v>0</v>
      </c>
      <c r="U14" s="59">
        <f t="shared" si="2"/>
        <v>0</v>
      </c>
      <c r="V14" s="59">
        <f t="shared" si="2"/>
        <v>0</v>
      </c>
      <c r="W14" s="59">
        <f t="shared" si="2"/>
        <v>0</v>
      </c>
      <c r="X14" s="59">
        <f t="shared" si="2"/>
        <v>0</v>
      </c>
      <c r="Y14" s="59">
        <f t="shared" si="2"/>
        <v>0</v>
      </c>
      <c r="Z14" s="58" t="s">
        <v>28</v>
      </c>
      <c r="AA14" s="58"/>
      <c r="AB14" s="59">
        <f t="shared" ref="AB14:AG14" si="3">SUM(AB7:AB13)</f>
        <v>0</v>
      </c>
      <c r="AC14" s="59">
        <f t="shared" si="3"/>
        <v>0</v>
      </c>
      <c r="AD14" s="59">
        <f t="shared" si="3"/>
        <v>0</v>
      </c>
      <c r="AE14" s="59">
        <f t="shared" si="3"/>
        <v>0</v>
      </c>
      <c r="AF14" s="59">
        <f t="shared" si="3"/>
        <v>0</v>
      </c>
      <c r="AG14" s="59">
        <f t="shared" si="3"/>
        <v>0</v>
      </c>
      <c r="AH14" s="60">
        <f>SUM(D14,G14,L14,O14,T14,W14,AB14,AE14)</f>
        <v>26</v>
      </c>
    </row>
    <row r="15" spans="1:34" s="4" customFormat="1" ht="39.75" customHeight="1" x14ac:dyDescent="0.25">
      <c r="A15" s="85"/>
      <c r="B15" s="90" t="s">
        <v>1</v>
      </c>
      <c r="C15" s="91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92"/>
      <c r="AH15" s="17"/>
    </row>
    <row r="16" spans="1:34" s="4" customFormat="1" ht="59.45" customHeight="1" x14ac:dyDescent="0.25">
      <c r="A16" s="85"/>
      <c r="B16" s="18" t="s">
        <v>29</v>
      </c>
      <c r="C16" s="18" t="s">
        <v>115</v>
      </c>
      <c r="D16" s="11">
        <v>0</v>
      </c>
      <c r="E16" s="11">
        <v>2</v>
      </c>
      <c r="F16" s="11">
        <v>0</v>
      </c>
      <c r="G16" s="11">
        <v>0</v>
      </c>
      <c r="H16" s="11">
        <v>2</v>
      </c>
      <c r="I16" s="11">
        <v>0</v>
      </c>
      <c r="J16" s="18" t="s">
        <v>30</v>
      </c>
      <c r="K16" s="18" t="s">
        <v>114</v>
      </c>
      <c r="L16" s="11">
        <v>0</v>
      </c>
      <c r="M16" s="11">
        <v>2</v>
      </c>
      <c r="N16" s="11">
        <v>0</v>
      </c>
      <c r="O16" s="11">
        <v>0</v>
      </c>
      <c r="P16" s="11">
        <v>2</v>
      </c>
      <c r="Q16" s="11">
        <v>0</v>
      </c>
      <c r="R16" s="10"/>
      <c r="S16" s="10"/>
      <c r="T16" s="11"/>
      <c r="U16" s="11"/>
      <c r="V16" s="11"/>
      <c r="W16" s="11"/>
      <c r="X16" s="11"/>
      <c r="Y16" s="11"/>
      <c r="Z16" s="10" t="s">
        <v>39</v>
      </c>
      <c r="AA16" s="10" t="s">
        <v>117</v>
      </c>
      <c r="AB16" s="11">
        <v>2</v>
      </c>
      <c r="AC16" s="11">
        <v>2</v>
      </c>
      <c r="AD16" s="11">
        <v>0</v>
      </c>
      <c r="AE16" s="12">
        <v>2</v>
      </c>
      <c r="AF16" s="12">
        <v>2</v>
      </c>
      <c r="AG16" s="12">
        <v>0</v>
      </c>
      <c r="AH16" s="17"/>
    </row>
    <row r="17" spans="1:34" s="4" customFormat="1" ht="58.15" customHeight="1" x14ac:dyDescent="0.25">
      <c r="A17" s="85"/>
      <c r="B17" s="18"/>
      <c r="C17" s="18"/>
      <c r="D17" s="11"/>
      <c r="E17" s="11"/>
      <c r="F17" s="11"/>
      <c r="G17" s="11"/>
      <c r="H17" s="11"/>
      <c r="I17" s="11"/>
      <c r="J17" s="18"/>
      <c r="K17" s="18"/>
      <c r="L17" s="11"/>
      <c r="M17" s="11"/>
      <c r="N17" s="11"/>
      <c r="O17" s="11"/>
      <c r="P17" s="11"/>
      <c r="Q17" s="11"/>
      <c r="R17" s="10"/>
      <c r="S17" s="10"/>
      <c r="T17" s="11"/>
      <c r="U17" s="11"/>
      <c r="V17" s="11"/>
      <c r="W17" s="11"/>
      <c r="X17" s="11"/>
      <c r="Y17" s="11"/>
      <c r="Z17" s="10" t="s">
        <v>38</v>
      </c>
      <c r="AA17" s="10" t="s">
        <v>118</v>
      </c>
      <c r="AB17" s="11">
        <v>2</v>
      </c>
      <c r="AC17" s="11">
        <v>2</v>
      </c>
      <c r="AD17" s="11">
        <v>0</v>
      </c>
      <c r="AE17" s="12"/>
      <c r="AF17" s="12"/>
      <c r="AG17" s="12"/>
      <c r="AH17" s="17"/>
    </row>
    <row r="18" spans="1:34" s="4" customFormat="1" ht="58.15" customHeight="1" x14ac:dyDescent="0.25">
      <c r="A18" s="85"/>
      <c r="B18" s="19"/>
      <c r="C18" s="19"/>
      <c r="D18" s="11"/>
      <c r="E18" s="11"/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20"/>
      <c r="S18" s="20"/>
      <c r="T18" s="11"/>
      <c r="U18" s="11"/>
      <c r="V18" s="11"/>
      <c r="W18" s="11"/>
      <c r="X18" s="11"/>
      <c r="Y18" s="11"/>
      <c r="Z18" s="20" t="s">
        <v>31</v>
      </c>
      <c r="AA18" s="71" t="s">
        <v>116</v>
      </c>
      <c r="AB18" s="12">
        <v>0</v>
      </c>
      <c r="AC18" s="12">
        <v>2</v>
      </c>
      <c r="AD18" s="12">
        <v>0</v>
      </c>
      <c r="AE18" s="12"/>
      <c r="AF18" s="12"/>
      <c r="AG18" s="12"/>
      <c r="AH18" s="17"/>
    </row>
    <row r="19" spans="1:34" s="61" customFormat="1" ht="32.25" customHeight="1" x14ac:dyDescent="0.25">
      <c r="A19" s="85"/>
      <c r="B19" s="62" t="s">
        <v>28</v>
      </c>
      <c r="C19" s="62"/>
      <c r="D19" s="63">
        <f t="shared" ref="D19:I19" si="4">SUM(D16:D18)</f>
        <v>0</v>
      </c>
      <c r="E19" s="63">
        <f t="shared" si="4"/>
        <v>2</v>
      </c>
      <c r="F19" s="63">
        <f t="shared" si="4"/>
        <v>0</v>
      </c>
      <c r="G19" s="63">
        <f t="shared" si="4"/>
        <v>0</v>
      </c>
      <c r="H19" s="63">
        <f t="shared" si="4"/>
        <v>2</v>
      </c>
      <c r="I19" s="63">
        <f t="shared" si="4"/>
        <v>0</v>
      </c>
      <c r="J19" s="62" t="s">
        <v>28</v>
      </c>
      <c r="K19" s="62"/>
      <c r="L19" s="63">
        <f t="shared" ref="L19:Q19" si="5">SUM(L16:L16)</f>
        <v>0</v>
      </c>
      <c r="M19" s="63">
        <f t="shared" si="5"/>
        <v>2</v>
      </c>
      <c r="N19" s="63">
        <f t="shared" si="5"/>
        <v>0</v>
      </c>
      <c r="O19" s="63">
        <f t="shared" si="5"/>
        <v>0</v>
      </c>
      <c r="P19" s="63">
        <f t="shared" si="5"/>
        <v>2</v>
      </c>
      <c r="Q19" s="63">
        <f t="shared" si="5"/>
        <v>0</v>
      </c>
      <c r="R19" s="62" t="s">
        <v>28</v>
      </c>
      <c r="S19" s="62"/>
      <c r="T19" s="63">
        <f t="shared" ref="T19:Y19" si="6">SUM(T16:T18)</f>
        <v>0</v>
      </c>
      <c r="U19" s="63">
        <f t="shared" si="6"/>
        <v>0</v>
      </c>
      <c r="V19" s="63">
        <f t="shared" si="6"/>
        <v>0</v>
      </c>
      <c r="W19" s="63">
        <f t="shared" si="6"/>
        <v>0</v>
      </c>
      <c r="X19" s="63">
        <f t="shared" si="6"/>
        <v>0</v>
      </c>
      <c r="Y19" s="63">
        <f t="shared" si="6"/>
        <v>0</v>
      </c>
      <c r="Z19" s="62" t="s">
        <v>28</v>
      </c>
      <c r="AA19" s="62"/>
      <c r="AB19" s="63">
        <f>SUM(AB16:AB18)</f>
        <v>4</v>
      </c>
      <c r="AC19" s="63">
        <f>SUM(AC16:AC18)</f>
        <v>6</v>
      </c>
      <c r="AD19" s="63">
        <f>SUM(AD16:AD18)</f>
        <v>0</v>
      </c>
      <c r="AE19" s="63">
        <f t="shared" ref="AE19:AG19" si="7">SUM(AE16:AE18)</f>
        <v>2</v>
      </c>
      <c r="AF19" s="63">
        <f t="shared" si="7"/>
        <v>2</v>
      </c>
      <c r="AG19" s="63">
        <f t="shared" si="7"/>
        <v>0</v>
      </c>
      <c r="AH19" s="60">
        <f>SUM(D19,G19,L19,O19,T19,W19,AB19,AE19)</f>
        <v>6</v>
      </c>
    </row>
    <row r="20" spans="1:34" s="4" customFormat="1" ht="36" customHeight="1" x14ac:dyDescent="0.25">
      <c r="A20" s="99" t="s">
        <v>4</v>
      </c>
      <c r="B20" s="86" t="s">
        <v>2</v>
      </c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17"/>
    </row>
    <row r="21" spans="1:34" s="4" customFormat="1" ht="58.15" customHeight="1" x14ac:dyDescent="0.25">
      <c r="A21" s="94"/>
      <c r="B21" s="10" t="str">
        <f>[1]日四技!B21</f>
        <v>休閒遊憩概論</v>
      </c>
      <c r="C21" s="10" t="s">
        <v>119</v>
      </c>
      <c r="D21" s="23">
        <f>[1]日四技!C21</f>
        <v>2</v>
      </c>
      <c r="E21" s="23">
        <f>[1]日四技!D21</f>
        <v>2</v>
      </c>
      <c r="F21" s="23">
        <f>[1]日四技!E21</f>
        <v>0</v>
      </c>
      <c r="G21" s="11">
        <f>[1]日四技!F21</f>
        <v>0</v>
      </c>
      <c r="H21" s="11">
        <f>[1]日四技!G21</f>
        <v>0</v>
      </c>
      <c r="I21" s="11">
        <f>[1]日四技!H21</f>
        <v>0</v>
      </c>
      <c r="J21" s="10" t="str">
        <f>[1]日四技!I21</f>
        <v>數理與生活</v>
      </c>
      <c r="K21" s="10" t="s">
        <v>121</v>
      </c>
      <c r="L21" s="16">
        <f>[1]日四技!J21</f>
        <v>2</v>
      </c>
      <c r="M21" s="16">
        <f>[1]日四技!K21</f>
        <v>2</v>
      </c>
      <c r="N21" s="11">
        <f>[1]日四技!L21</f>
        <v>0</v>
      </c>
      <c r="O21" s="11">
        <f>[1]日四技!M21</f>
        <v>0</v>
      </c>
      <c r="P21" s="11">
        <f>[1]日四技!N21</f>
        <v>0</v>
      </c>
      <c r="Q21" s="11">
        <f>[1]日四技!O21</f>
        <v>0</v>
      </c>
      <c r="R21" s="10">
        <f>[1]日四技!P21</f>
        <v>0</v>
      </c>
      <c r="S21" s="10"/>
      <c r="T21" s="16">
        <f>[1]日四技!Q21</f>
        <v>0</v>
      </c>
      <c r="U21" s="16">
        <f>[1]日四技!R21</f>
        <v>0</v>
      </c>
      <c r="V21" s="11">
        <f>[1]日四技!S21</f>
        <v>0</v>
      </c>
      <c r="W21" s="11">
        <f>[1]日四技!T21</f>
        <v>0</v>
      </c>
      <c r="X21" s="11">
        <f>[1]日四技!U21</f>
        <v>0</v>
      </c>
      <c r="Y21" s="11">
        <f>[1]日四技!V21</f>
        <v>0</v>
      </c>
      <c r="Z21" s="13" t="str">
        <f>[1]日四技!W21</f>
        <v>職場倫理</v>
      </c>
      <c r="AA21" s="13" t="s">
        <v>192</v>
      </c>
      <c r="AB21" s="13">
        <f>[1]日四技!X21</f>
        <v>0</v>
      </c>
      <c r="AC21" s="13">
        <f>[1]日四技!Y21</f>
        <v>0</v>
      </c>
      <c r="AD21" s="13">
        <f>[1]日四技!Z21</f>
        <v>0</v>
      </c>
      <c r="AE21" s="12">
        <f>[1]日四技!AA21</f>
        <v>2</v>
      </c>
      <c r="AF21" s="12">
        <f>[1]日四技!AB21</f>
        <v>2</v>
      </c>
      <c r="AG21" s="12">
        <f>[1]日四技!AC21</f>
        <v>0</v>
      </c>
      <c r="AH21" s="17"/>
    </row>
    <row r="22" spans="1:34" s="4" customFormat="1" ht="32.25" customHeight="1" x14ac:dyDescent="0.25">
      <c r="A22" s="94"/>
      <c r="B22" s="10" t="str">
        <f>[1]日四技!B22</f>
        <v>管理學</v>
      </c>
      <c r="C22" s="10" t="s">
        <v>120</v>
      </c>
      <c r="D22" s="11">
        <f>[1]日四技!C22</f>
        <v>0</v>
      </c>
      <c r="E22" s="11">
        <f>[1]日四技!D22</f>
        <v>0</v>
      </c>
      <c r="F22" s="11">
        <f>[1]日四技!E22</f>
        <v>0</v>
      </c>
      <c r="G22" s="11">
        <f>[1]日四技!F22</f>
        <v>2</v>
      </c>
      <c r="H22" s="11">
        <f>[1]日四技!G22</f>
        <v>2</v>
      </c>
      <c r="I22" s="11">
        <f>[1]日四技!H22</f>
        <v>0</v>
      </c>
      <c r="J22" s="21" t="str">
        <f>[1]日四技!I22</f>
        <v>服務品質管理</v>
      </c>
      <c r="K22" s="21" t="s">
        <v>122</v>
      </c>
      <c r="L22" s="12">
        <f>[1]日四技!J22</f>
        <v>0</v>
      </c>
      <c r="M22" s="12">
        <f>[1]日四技!K22</f>
        <v>0</v>
      </c>
      <c r="N22" s="12">
        <f>[1]日四技!L22</f>
        <v>0</v>
      </c>
      <c r="O22" s="11">
        <f>[1]日四技!M22</f>
        <v>2</v>
      </c>
      <c r="P22" s="11">
        <f>[1]日四技!N22</f>
        <v>2</v>
      </c>
      <c r="Q22" s="11">
        <f>[1]日四技!O22</f>
        <v>0</v>
      </c>
      <c r="R22" s="10">
        <f>[1]日四技!P22</f>
        <v>0</v>
      </c>
      <c r="S22" s="10"/>
      <c r="T22" s="16">
        <f>[1]日四技!Q22</f>
        <v>0</v>
      </c>
      <c r="U22" s="16">
        <f>[1]日四技!R22</f>
        <v>0</v>
      </c>
      <c r="V22" s="11">
        <f>[1]日四技!S22</f>
        <v>0</v>
      </c>
      <c r="W22" s="11">
        <f>[1]日四技!T22</f>
        <v>0</v>
      </c>
      <c r="X22" s="11">
        <f>[1]日四技!U22</f>
        <v>0</v>
      </c>
      <c r="Y22" s="11">
        <f>[1]日四技!V22</f>
        <v>0</v>
      </c>
      <c r="Z22" s="21"/>
      <c r="AA22" s="21"/>
      <c r="AB22" s="12">
        <f>[1]日四技!X22</f>
        <v>0</v>
      </c>
      <c r="AC22" s="12">
        <f>[1]日四技!Y22</f>
        <v>0</v>
      </c>
      <c r="AD22" s="12">
        <f>[1]日四技!Z22</f>
        <v>0</v>
      </c>
      <c r="AE22" s="12">
        <f>[1]日四技!AA22</f>
        <v>0</v>
      </c>
      <c r="AF22" s="12">
        <f>[1]日四技!AB22</f>
        <v>0</v>
      </c>
      <c r="AG22" s="12">
        <f>[1]日四技!AC22</f>
        <v>0</v>
      </c>
      <c r="AH22" s="17"/>
    </row>
    <row r="23" spans="1:34" s="4" customFormat="1" ht="32.25" customHeight="1" x14ac:dyDescent="0.25">
      <c r="A23" s="94"/>
      <c r="B23" s="10"/>
      <c r="C23" s="10"/>
      <c r="D23" s="11"/>
      <c r="E23" s="11"/>
      <c r="F23" s="11"/>
      <c r="G23" s="11"/>
      <c r="H23" s="11"/>
      <c r="I23" s="11"/>
      <c r="J23" s="10"/>
      <c r="K23" s="10"/>
      <c r="L23" s="16"/>
      <c r="M23" s="16"/>
      <c r="N23" s="11"/>
      <c r="O23" s="11"/>
      <c r="P23" s="11"/>
      <c r="Q23" s="11"/>
      <c r="R23" s="10"/>
      <c r="S23" s="10"/>
      <c r="T23" s="16"/>
      <c r="U23" s="16"/>
      <c r="V23" s="11"/>
      <c r="W23" s="11"/>
      <c r="X23" s="11"/>
      <c r="Y23" s="11"/>
      <c r="Z23" s="22"/>
      <c r="AA23" s="22"/>
      <c r="AB23" s="12"/>
      <c r="AC23" s="12"/>
      <c r="AD23" s="12"/>
      <c r="AE23" s="12"/>
      <c r="AF23" s="12"/>
      <c r="AG23" s="12"/>
      <c r="AH23" s="17"/>
    </row>
    <row r="24" spans="1:34" s="4" customFormat="1" ht="32.25" customHeight="1" x14ac:dyDescent="0.25">
      <c r="A24" s="94"/>
      <c r="B24" s="10"/>
      <c r="C24" s="10"/>
      <c r="D24" s="11"/>
      <c r="E24" s="11"/>
      <c r="F24" s="11"/>
      <c r="G24" s="11"/>
      <c r="H24" s="11"/>
      <c r="I24" s="11"/>
      <c r="J24" s="21"/>
      <c r="K24" s="21"/>
      <c r="L24" s="16"/>
      <c r="M24" s="16"/>
      <c r="N24" s="16"/>
      <c r="O24" s="16"/>
      <c r="P24" s="16"/>
      <c r="Q24" s="16"/>
      <c r="R24" s="10"/>
      <c r="S24" s="10"/>
      <c r="T24" s="16"/>
      <c r="U24" s="16"/>
      <c r="V24" s="11"/>
      <c r="W24" s="16"/>
      <c r="X24" s="16"/>
      <c r="Y24" s="11"/>
      <c r="Z24" s="22"/>
      <c r="AA24" s="22"/>
      <c r="AB24" s="12"/>
      <c r="AC24" s="12"/>
      <c r="AD24" s="12"/>
      <c r="AE24" s="12"/>
      <c r="AF24" s="12"/>
      <c r="AG24" s="12"/>
      <c r="AH24" s="17"/>
    </row>
    <row r="25" spans="1:34" s="61" customFormat="1" ht="32.25" customHeight="1" x14ac:dyDescent="0.25">
      <c r="A25" s="95"/>
      <c r="B25" s="62" t="s">
        <v>28</v>
      </c>
      <c r="C25" s="62"/>
      <c r="D25" s="63">
        <f>SUM(D21:D24)</f>
        <v>2</v>
      </c>
      <c r="E25" s="63">
        <f t="shared" ref="E25:I25" si="8">SUM(E21:E24)</f>
        <v>2</v>
      </c>
      <c r="F25" s="63">
        <f t="shared" si="8"/>
        <v>0</v>
      </c>
      <c r="G25" s="63">
        <f t="shared" si="8"/>
        <v>2</v>
      </c>
      <c r="H25" s="63">
        <f t="shared" si="8"/>
        <v>2</v>
      </c>
      <c r="I25" s="63">
        <f t="shared" si="8"/>
        <v>0</v>
      </c>
      <c r="J25" s="62" t="s">
        <v>28</v>
      </c>
      <c r="K25" s="62"/>
      <c r="L25" s="63">
        <f t="shared" ref="L25:Q25" si="9">SUM(L21:L24)</f>
        <v>2</v>
      </c>
      <c r="M25" s="63">
        <f t="shared" si="9"/>
        <v>2</v>
      </c>
      <c r="N25" s="63">
        <f t="shared" si="9"/>
        <v>0</v>
      </c>
      <c r="O25" s="63">
        <f t="shared" si="9"/>
        <v>2</v>
      </c>
      <c r="P25" s="63">
        <f t="shared" si="9"/>
        <v>2</v>
      </c>
      <c r="Q25" s="63">
        <f t="shared" si="9"/>
        <v>0</v>
      </c>
      <c r="R25" s="62" t="s">
        <v>28</v>
      </c>
      <c r="S25" s="62"/>
      <c r="T25" s="63">
        <f t="shared" ref="T25:Y25" si="10">SUM(T21:T24)</f>
        <v>0</v>
      </c>
      <c r="U25" s="63">
        <f t="shared" si="10"/>
        <v>0</v>
      </c>
      <c r="V25" s="63">
        <f t="shared" si="10"/>
        <v>0</v>
      </c>
      <c r="W25" s="63">
        <f t="shared" si="10"/>
        <v>0</v>
      </c>
      <c r="X25" s="63">
        <f t="shared" si="10"/>
        <v>0</v>
      </c>
      <c r="Y25" s="63">
        <f t="shared" si="10"/>
        <v>0</v>
      </c>
      <c r="Z25" s="62" t="s">
        <v>28</v>
      </c>
      <c r="AA25" s="62"/>
      <c r="AB25" s="63">
        <f t="shared" ref="AB25:AG25" si="11">SUM(AB21:AB24)</f>
        <v>0</v>
      </c>
      <c r="AC25" s="63">
        <f t="shared" si="11"/>
        <v>0</v>
      </c>
      <c r="AD25" s="63">
        <f t="shared" si="11"/>
        <v>0</v>
      </c>
      <c r="AE25" s="63">
        <f t="shared" si="11"/>
        <v>2</v>
      </c>
      <c r="AF25" s="63">
        <f t="shared" si="11"/>
        <v>2</v>
      </c>
      <c r="AG25" s="63">
        <f t="shared" si="11"/>
        <v>0</v>
      </c>
      <c r="AH25" s="60">
        <f>SUM(D25,G25,L25,O25,T25,W25,AB25,AE25)</f>
        <v>10</v>
      </c>
    </row>
    <row r="26" spans="1:34" s="4" customFormat="1" ht="36" customHeight="1" x14ac:dyDescent="0.25">
      <c r="A26" s="99" t="s">
        <v>93</v>
      </c>
      <c r="B26" s="86" t="s">
        <v>92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17"/>
    </row>
    <row r="27" spans="1:34" s="26" customFormat="1" ht="60.6" customHeight="1" x14ac:dyDescent="0.25">
      <c r="A27" s="94"/>
      <c r="B27" s="24" t="s">
        <v>40</v>
      </c>
      <c r="C27" s="24" t="s">
        <v>123</v>
      </c>
      <c r="D27" s="24">
        <v>2</v>
      </c>
      <c r="E27" s="24">
        <v>2</v>
      </c>
      <c r="F27" s="24">
        <v>0</v>
      </c>
      <c r="G27" s="24"/>
      <c r="H27" s="24"/>
      <c r="I27" s="24"/>
      <c r="J27" s="25" t="s">
        <v>179</v>
      </c>
      <c r="K27" s="75" t="s">
        <v>194</v>
      </c>
      <c r="L27" s="23">
        <v>2</v>
      </c>
      <c r="M27" s="23">
        <v>2</v>
      </c>
      <c r="N27" s="23">
        <v>0</v>
      </c>
      <c r="O27" s="23"/>
      <c r="P27" s="23"/>
      <c r="Q27" s="23"/>
      <c r="R27" s="25"/>
      <c r="S27" s="25"/>
      <c r="T27" s="23"/>
      <c r="U27" s="23"/>
      <c r="V27" s="23"/>
      <c r="W27" s="23"/>
      <c r="X27" s="23"/>
      <c r="Y27" s="23"/>
      <c r="Z27" s="25" t="s">
        <v>182</v>
      </c>
      <c r="AA27" s="25" t="s">
        <v>197</v>
      </c>
      <c r="AB27" s="23">
        <v>2</v>
      </c>
      <c r="AC27" s="23">
        <v>2</v>
      </c>
      <c r="AD27" s="23">
        <v>0</v>
      </c>
      <c r="AE27" s="23"/>
      <c r="AF27" s="23"/>
      <c r="AG27" s="23"/>
      <c r="AH27" s="17"/>
    </row>
    <row r="28" spans="1:34" s="26" customFormat="1" ht="59.45" customHeight="1" x14ac:dyDescent="0.25">
      <c r="A28" s="94"/>
      <c r="B28" s="25" t="s">
        <v>178</v>
      </c>
      <c r="C28" s="75" t="s">
        <v>193</v>
      </c>
      <c r="D28" s="23"/>
      <c r="E28" s="23"/>
      <c r="F28" s="23"/>
      <c r="G28" s="23">
        <v>2</v>
      </c>
      <c r="H28" s="23">
        <v>2</v>
      </c>
      <c r="I28" s="23">
        <v>0</v>
      </c>
      <c r="J28" s="25" t="s">
        <v>180</v>
      </c>
      <c r="K28" s="75" t="s">
        <v>195</v>
      </c>
      <c r="L28" s="23">
        <v>2</v>
      </c>
      <c r="M28" s="23">
        <v>2</v>
      </c>
      <c r="N28" s="23">
        <v>0</v>
      </c>
      <c r="O28" s="23"/>
      <c r="P28" s="23"/>
      <c r="Q28" s="23"/>
      <c r="R28" s="25"/>
      <c r="S28" s="25"/>
      <c r="T28" s="23"/>
      <c r="U28" s="23"/>
      <c r="V28" s="23"/>
      <c r="W28" s="23"/>
      <c r="X28" s="23"/>
      <c r="Y28" s="23"/>
      <c r="Z28" s="25" t="s">
        <v>183</v>
      </c>
      <c r="AA28" s="25" t="s">
        <v>198</v>
      </c>
      <c r="AB28" s="23">
        <v>2</v>
      </c>
      <c r="AC28" s="23">
        <v>2</v>
      </c>
      <c r="AD28" s="23">
        <v>0</v>
      </c>
      <c r="AE28" s="23"/>
      <c r="AF28" s="23"/>
      <c r="AG28" s="23"/>
      <c r="AH28" s="17"/>
    </row>
    <row r="29" spans="1:34" s="26" customFormat="1" ht="32.25" customHeight="1" x14ac:dyDescent="0.25">
      <c r="A29" s="94"/>
      <c r="B29" s="23"/>
      <c r="C29" s="23"/>
      <c r="D29" s="23"/>
      <c r="E29" s="23"/>
      <c r="F29" s="23"/>
      <c r="G29" s="23"/>
      <c r="H29" s="23"/>
      <c r="I29" s="23"/>
      <c r="J29" s="25" t="s">
        <v>181</v>
      </c>
      <c r="K29" s="25" t="s">
        <v>196</v>
      </c>
      <c r="L29" s="23"/>
      <c r="M29" s="23"/>
      <c r="N29" s="23"/>
      <c r="O29" s="23">
        <v>2</v>
      </c>
      <c r="P29" s="23">
        <v>2</v>
      </c>
      <c r="Q29" s="23">
        <v>0</v>
      </c>
      <c r="R29" s="25"/>
      <c r="S29" s="25"/>
      <c r="T29" s="23"/>
      <c r="U29" s="23"/>
      <c r="V29" s="23"/>
      <c r="W29" s="23"/>
      <c r="X29" s="23"/>
      <c r="Y29" s="23"/>
      <c r="Z29" s="25"/>
      <c r="AA29" s="25"/>
      <c r="AB29" s="23"/>
      <c r="AC29" s="23"/>
      <c r="AD29" s="23"/>
      <c r="AE29" s="23"/>
      <c r="AF29" s="23"/>
      <c r="AG29" s="23"/>
      <c r="AH29" s="17"/>
    </row>
    <row r="30" spans="1:34" s="26" customFormat="1" ht="32.25" customHeight="1" x14ac:dyDescent="0.25">
      <c r="A30" s="94"/>
      <c r="B30" s="25"/>
      <c r="C30" s="25"/>
      <c r="D30" s="23"/>
      <c r="E30" s="23"/>
      <c r="F30" s="23"/>
      <c r="G30" s="23"/>
      <c r="H30" s="23"/>
      <c r="I30" s="23"/>
      <c r="J30" s="25"/>
      <c r="K30" s="25"/>
      <c r="L30" s="23"/>
      <c r="M30" s="23"/>
      <c r="N30" s="23"/>
      <c r="O30" s="23"/>
      <c r="P30" s="23"/>
      <c r="Q30" s="23"/>
      <c r="R30" s="25"/>
      <c r="S30" s="25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7"/>
    </row>
    <row r="31" spans="1:34" s="26" customFormat="1" ht="32.25" customHeight="1" x14ac:dyDescent="0.25">
      <c r="A31" s="94"/>
      <c r="B31" s="25"/>
      <c r="C31" s="25"/>
      <c r="D31" s="23"/>
      <c r="E31" s="23"/>
      <c r="F31" s="23"/>
      <c r="G31" s="23"/>
      <c r="H31" s="23"/>
      <c r="I31" s="23"/>
      <c r="J31" s="25"/>
      <c r="K31" s="25"/>
      <c r="L31" s="23"/>
      <c r="M31" s="23"/>
      <c r="N31" s="23"/>
      <c r="O31" s="23"/>
      <c r="P31" s="23"/>
      <c r="Q31" s="23"/>
      <c r="R31" s="25"/>
      <c r="S31" s="25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</row>
    <row r="32" spans="1:34" s="26" customFormat="1" ht="32.25" customHeight="1" x14ac:dyDescent="0.45">
      <c r="A32" s="94"/>
      <c r="B32" s="25"/>
      <c r="C32" s="25"/>
      <c r="D32" s="23" ph="1"/>
      <c r="E32" s="23" ph="1"/>
      <c r="F32" s="23" ph="1"/>
      <c r="G32" s="23"/>
      <c r="H32" s="23"/>
      <c r="I32" s="23"/>
      <c r="J32" s="25"/>
      <c r="K32" s="25"/>
      <c r="L32" s="23"/>
      <c r="M32" s="23"/>
      <c r="N32" s="23"/>
      <c r="O32" s="23"/>
      <c r="P32" s="23"/>
      <c r="Q32" s="23"/>
      <c r="R32" s="25"/>
      <c r="S32" s="25"/>
      <c r="T32" s="23"/>
      <c r="U32" s="23"/>
      <c r="V32" s="23"/>
      <c r="W32" s="23"/>
      <c r="X32" s="23"/>
      <c r="Y32" s="23"/>
      <c r="Z32" s="23"/>
      <c r="AA32" s="23"/>
      <c r="AB32" s="23" ph="1"/>
      <c r="AC32" s="23" ph="1"/>
      <c r="AD32" s="23" ph="1"/>
      <c r="AE32" s="23" ph="1"/>
      <c r="AF32" s="23" ph="1"/>
      <c r="AG32" s="23" ph="1"/>
      <c r="AH32" s="27"/>
    </row>
    <row r="33" spans="1:34" s="65" customFormat="1" ht="32.25" customHeight="1" x14ac:dyDescent="0.25">
      <c r="A33" s="95"/>
      <c r="B33" s="64" t="s">
        <v>28</v>
      </c>
      <c r="C33" s="64"/>
      <c r="D33" s="44">
        <f>SUM(D27:D32)</f>
        <v>2</v>
      </c>
      <c r="E33" s="44">
        <f t="shared" ref="E33:I33" si="12">SUM(E27:E32)</f>
        <v>2</v>
      </c>
      <c r="F33" s="44">
        <f t="shared" si="12"/>
        <v>0</v>
      </c>
      <c r="G33" s="44">
        <f t="shared" si="12"/>
        <v>2</v>
      </c>
      <c r="H33" s="44">
        <f t="shared" si="12"/>
        <v>2</v>
      </c>
      <c r="I33" s="44">
        <f t="shared" si="12"/>
        <v>0</v>
      </c>
      <c r="J33" s="64" t="s">
        <v>28</v>
      </c>
      <c r="K33" s="64"/>
      <c r="L33" s="44">
        <f>L27+L28+L29+L30+L31+L32</f>
        <v>4</v>
      </c>
      <c r="M33" s="44">
        <f t="shared" ref="M33:Q33" si="13">M27+M28+M29+M30+M31+M32</f>
        <v>4</v>
      </c>
      <c r="N33" s="44">
        <f t="shared" si="13"/>
        <v>0</v>
      </c>
      <c r="O33" s="44">
        <f t="shared" si="13"/>
        <v>2</v>
      </c>
      <c r="P33" s="44">
        <f t="shared" si="13"/>
        <v>2</v>
      </c>
      <c r="Q33" s="44">
        <f t="shared" si="13"/>
        <v>0</v>
      </c>
      <c r="R33" s="64" t="s">
        <v>28</v>
      </c>
      <c r="S33" s="64"/>
      <c r="T33" s="44">
        <f>T27+T28+T29+T30+T31+T32</f>
        <v>0</v>
      </c>
      <c r="U33" s="44">
        <f t="shared" ref="U33:Y33" si="14">U27+U28+U29+U30+U31+U32</f>
        <v>0</v>
      </c>
      <c r="V33" s="44">
        <f t="shared" si="14"/>
        <v>0</v>
      </c>
      <c r="W33" s="44">
        <f t="shared" si="14"/>
        <v>0</v>
      </c>
      <c r="X33" s="44">
        <f t="shared" si="14"/>
        <v>0</v>
      </c>
      <c r="Y33" s="44">
        <f t="shared" si="14"/>
        <v>0</v>
      </c>
      <c r="Z33" s="64" t="s">
        <v>28</v>
      </c>
      <c r="AA33" s="64"/>
      <c r="AB33" s="44">
        <f>SUM(AB27:AB32)</f>
        <v>4</v>
      </c>
      <c r="AC33" s="44">
        <f t="shared" ref="AC33:AG33" si="15">SUM(AC27:AC32)</f>
        <v>4</v>
      </c>
      <c r="AD33" s="44">
        <f t="shared" si="15"/>
        <v>0</v>
      </c>
      <c r="AE33" s="44">
        <f t="shared" si="15"/>
        <v>0</v>
      </c>
      <c r="AF33" s="44">
        <f t="shared" si="15"/>
        <v>0</v>
      </c>
      <c r="AG33" s="44">
        <f t="shared" si="15"/>
        <v>0</v>
      </c>
      <c r="AH33" s="60">
        <f>SUM(D33+G33+L33+O33+T33+W33+AB33+AE33)</f>
        <v>14</v>
      </c>
    </row>
    <row r="34" spans="1:34" s="26" customFormat="1" ht="36" customHeight="1" x14ac:dyDescent="0.25">
      <c r="A34" s="100" t="s">
        <v>36</v>
      </c>
      <c r="B34" s="86" t="s">
        <v>96</v>
      </c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  <c r="AH34" s="27"/>
    </row>
    <row r="35" spans="1:34" s="32" customFormat="1" ht="32.25" customHeight="1" x14ac:dyDescent="0.25">
      <c r="A35" s="101"/>
      <c r="B35" s="28" t="s">
        <v>41</v>
      </c>
      <c r="C35" s="28" t="s">
        <v>124</v>
      </c>
      <c r="D35" s="29">
        <v>2</v>
      </c>
      <c r="E35" s="29">
        <v>2</v>
      </c>
      <c r="F35" s="29">
        <v>0</v>
      </c>
      <c r="G35" s="29"/>
      <c r="H35" s="30"/>
      <c r="I35" s="30"/>
      <c r="J35" s="28" t="s">
        <v>95</v>
      </c>
      <c r="K35" s="28" t="s">
        <v>129</v>
      </c>
      <c r="L35" s="29">
        <v>2</v>
      </c>
      <c r="M35" s="29">
        <v>2</v>
      </c>
      <c r="N35" s="29">
        <v>0</v>
      </c>
      <c r="O35" s="29"/>
      <c r="P35" s="29"/>
      <c r="Q35" s="29"/>
      <c r="R35" s="28" t="s">
        <v>43</v>
      </c>
      <c r="S35" s="28" t="s">
        <v>175</v>
      </c>
      <c r="T35" s="29">
        <v>9</v>
      </c>
      <c r="U35" s="29">
        <v>0</v>
      </c>
      <c r="V35" s="29">
        <v>40</v>
      </c>
      <c r="W35" s="29">
        <v>9</v>
      </c>
      <c r="X35" s="29">
        <v>0</v>
      </c>
      <c r="Y35" s="30">
        <v>40</v>
      </c>
      <c r="Z35" s="28" t="s">
        <v>90</v>
      </c>
      <c r="AA35" s="28" t="s">
        <v>190</v>
      </c>
      <c r="AB35" s="29">
        <v>1</v>
      </c>
      <c r="AC35" s="29">
        <v>1</v>
      </c>
      <c r="AD35" s="29">
        <v>0</v>
      </c>
      <c r="AE35" s="29">
        <v>1</v>
      </c>
      <c r="AF35" s="29">
        <v>1</v>
      </c>
      <c r="AG35" s="29">
        <v>0</v>
      </c>
      <c r="AH35" s="31"/>
    </row>
    <row r="36" spans="1:34" s="32" customFormat="1" ht="59.45" customHeight="1" x14ac:dyDescent="0.25">
      <c r="A36" s="101"/>
      <c r="B36" s="33" t="s">
        <v>44</v>
      </c>
      <c r="C36" s="33" t="s">
        <v>125</v>
      </c>
      <c r="D36" s="34">
        <v>2</v>
      </c>
      <c r="E36" s="34">
        <v>2</v>
      </c>
      <c r="F36" s="34">
        <v>0</v>
      </c>
      <c r="G36" s="34"/>
      <c r="H36" s="34"/>
      <c r="I36" s="34"/>
      <c r="J36" s="33" t="s">
        <v>45</v>
      </c>
      <c r="K36" s="33" t="s">
        <v>189</v>
      </c>
      <c r="L36" s="34">
        <v>1</v>
      </c>
      <c r="M36" s="34">
        <v>1</v>
      </c>
      <c r="N36" s="34">
        <v>0</v>
      </c>
      <c r="O36" s="34">
        <v>1</v>
      </c>
      <c r="P36" s="34">
        <v>1</v>
      </c>
      <c r="Q36" s="34">
        <v>0</v>
      </c>
      <c r="R36" s="35"/>
      <c r="S36" s="35"/>
      <c r="T36" s="34" t="s">
        <v>46</v>
      </c>
      <c r="U36" s="34" t="s">
        <v>46</v>
      </c>
      <c r="V36" s="34" t="s">
        <v>46</v>
      </c>
      <c r="W36" s="34"/>
      <c r="X36" s="34"/>
      <c r="Y36" s="36"/>
      <c r="Z36" s="35" t="s">
        <v>89</v>
      </c>
      <c r="AA36" s="33" t="s">
        <v>134</v>
      </c>
      <c r="AB36" s="34">
        <v>2</v>
      </c>
      <c r="AC36" s="34">
        <v>2</v>
      </c>
      <c r="AD36" s="34">
        <v>0</v>
      </c>
      <c r="AE36" s="34"/>
      <c r="AF36" s="34"/>
      <c r="AG36" s="34"/>
      <c r="AH36" s="31"/>
    </row>
    <row r="37" spans="1:34" s="32" customFormat="1" ht="63" customHeight="1" x14ac:dyDescent="0.25">
      <c r="A37" s="101"/>
      <c r="B37" s="35" t="s">
        <v>184</v>
      </c>
      <c r="C37" s="35" t="s">
        <v>188</v>
      </c>
      <c r="D37" s="34">
        <v>1</v>
      </c>
      <c r="E37" s="34">
        <v>1</v>
      </c>
      <c r="F37" s="34">
        <v>0</v>
      </c>
      <c r="G37" s="34">
        <v>1</v>
      </c>
      <c r="H37" s="34">
        <v>1</v>
      </c>
      <c r="I37" s="34">
        <v>0</v>
      </c>
      <c r="J37" s="35" t="s">
        <v>47</v>
      </c>
      <c r="K37" s="33" t="s">
        <v>130</v>
      </c>
      <c r="L37" s="34">
        <v>2</v>
      </c>
      <c r="M37" s="34">
        <v>2</v>
      </c>
      <c r="N37" s="34">
        <v>0</v>
      </c>
      <c r="O37" s="34"/>
      <c r="P37" s="34"/>
      <c r="Q37" s="34"/>
      <c r="R37" s="35" t="s">
        <v>46</v>
      </c>
      <c r="S37" s="35"/>
      <c r="T37" s="34" t="s">
        <v>46</v>
      </c>
      <c r="U37" s="34" t="s">
        <v>46</v>
      </c>
      <c r="V37" s="34" t="s">
        <v>46</v>
      </c>
      <c r="W37" s="34"/>
      <c r="X37" s="34"/>
      <c r="Y37" s="37"/>
      <c r="Z37" s="35" t="s">
        <v>48</v>
      </c>
      <c r="AA37" s="33" t="s">
        <v>135</v>
      </c>
      <c r="AB37" s="34"/>
      <c r="AC37" s="34"/>
      <c r="AD37" s="34"/>
      <c r="AE37" s="34">
        <v>2</v>
      </c>
      <c r="AF37" s="34">
        <v>2</v>
      </c>
      <c r="AG37" s="34">
        <v>0</v>
      </c>
      <c r="AH37" s="31"/>
    </row>
    <row r="38" spans="1:34" s="32" customFormat="1" ht="65.45" customHeight="1" x14ac:dyDescent="0.45">
      <c r="A38" s="101"/>
      <c r="B38" s="33" t="s">
        <v>97</v>
      </c>
      <c r="C38" s="33" t="s">
        <v>126</v>
      </c>
      <c r="D38" s="34">
        <v>2</v>
      </c>
      <c r="E38" s="34">
        <v>2</v>
      </c>
      <c r="F38" s="34">
        <v>0</v>
      </c>
      <c r="G38" s="34"/>
      <c r="H38" s="34"/>
      <c r="I38" s="34"/>
      <c r="J38" s="28" t="s">
        <v>42</v>
      </c>
      <c r="K38" s="28" t="s">
        <v>131</v>
      </c>
      <c r="L38" s="34"/>
      <c r="M38" s="34"/>
      <c r="N38" s="34"/>
      <c r="O38" s="34">
        <v>2</v>
      </c>
      <c r="P38" s="34">
        <v>2</v>
      </c>
      <c r="Q38" s="34">
        <v>0</v>
      </c>
      <c r="R38" s="38" t="s">
        <v>46</v>
      </c>
      <c r="S38" s="38"/>
      <c r="T38" s="34" t="s">
        <v>46</v>
      </c>
      <c r="U38" s="34" t="s">
        <v>46</v>
      </c>
      <c r="V38" s="34" t="s">
        <v>46</v>
      </c>
      <c r="W38" s="34"/>
      <c r="X38" s="34"/>
      <c r="Y38" s="37"/>
      <c r="Z38" s="35" t="s">
        <v>91</v>
      </c>
      <c r="AA38" s="35" t="s">
        <v>191</v>
      </c>
      <c r="AB38" s="34"/>
      <c r="AC38" s="34"/>
      <c r="AD38" s="34"/>
      <c r="AE38" s="34">
        <v>2</v>
      </c>
      <c r="AF38" s="34">
        <v>2</v>
      </c>
      <c r="AG38" s="34">
        <v>0</v>
      </c>
      <c r="AH38" s="31"/>
    </row>
    <row r="39" spans="1:34" s="32" customFormat="1" ht="59.45" customHeight="1" x14ac:dyDescent="0.25">
      <c r="A39" s="101"/>
      <c r="B39" s="35" t="s">
        <v>49</v>
      </c>
      <c r="C39" s="33" t="s">
        <v>127</v>
      </c>
      <c r="D39" s="34"/>
      <c r="E39" s="34"/>
      <c r="F39" s="34"/>
      <c r="G39" s="34">
        <v>2</v>
      </c>
      <c r="H39" s="34">
        <v>2</v>
      </c>
      <c r="I39" s="39">
        <v>0</v>
      </c>
      <c r="J39" s="35" t="s">
        <v>51</v>
      </c>
      <c r="K39" s="33" t="s">
        <v>132</v>
      </c>
      <c r="L39" s="34"/>
      <c r="M39" s="34"/>
      <c r="N39" s="34"/>
      <c r="O39" s="34">
        <v>2</v>
      </c>
      <c r="P39" s="34">
        <v>2</v>
      </c>
      <c r="Q39" s="34">
        <v>0</v>
      </c>
      <c r="R39" s="35" t="s">
        <v>46</v>
      </c>
      <c r="S39" s="35"/>
      <c r="T39" s="34"/>
      <c r="U39" s="34"/>
      <c r="V39" s="34"/>
      <c r="W39" s="34" t="s">
        <v>46</v>
      </c>
      <c r="X39" s="34" t="s">
        <v>46</v>
      </c>
      <c r="Y39" s="34" t="s">
        <v>46</v>
      </c>
      <c r="Z39" s="40"/>
      <c r="AA39" s="40"/>
      <c r="AB39" s="34" t="s">
        <v>46</v>
      </c>
      <c r="AC39" s="34" t="s">
        <v>46</v>
      </c>
      <c r="AD39" s="34" t="s">
        <v>46</v>
      </c>
      <c r="AE39" s="34"/>
      <c r="AF39" s="34"/>
      <c r="AG39" s="34"/>
      <c r="AH39" s="31"/>
    </row>
    <row r="40" spans="1:34" s="41" customFormat="1" ht="64.150000000000006" customHeight="1" x14ac:dyDescent="0.25">
      <c r="A40" s="101"/>
      <c r="B40" s="33" t="s">
        <v>50</v>
      </c>
      <c r="C40" s="33" t="s">
        <v>128</v>
      </c>
      <c r="D40" s="34"/>
      <c r="E40" s="34"/>
      <c r="F40" s="34"/>
      <c r="G40" s="34">
        <v>2</v>
      </c>
      <c r="H40" s="34">
        <v>2</v>
      </c>
      <c r="I40" s="34">
        <v>0</v>
      </c>
      <c r="J40" s="28" t="s">
        <v>52</v>
      </c>
      <c r="K40" s="72" t="s">
        <v>133</v>
      </c>
      <c r="L40" s="34"/>
      <c r="M40" s="34"/>
      <c r="N40" s="34"/>
      <c r="O40" s="34">
        <v>2</v>
      </c>
      <c r="P40" s="34">
        <v>2</v>
      </c>
      <c r="Q40" s="34">
        <v>0</v>
      </c>
      <c r="R40" s="35"/>
      <c r="S40" s="35"/>
      <c r="T40" s="34"/>
      <c r="U40" s="34"/>
      <c r="V40" s="34"/>
      <c r="W40" s="34"/>
      <c r="X40" s="34"/>
      <c r="Y40" s="34"/>
      <c r="Z40" s="35"/>
      <c r="AA40" s="35"/>
      <c r="AB40" s="34" t="s">
        <v>46</v>
      </c>
      <c r="AC40" s="34" t="s">
        <v>46</v>
      </c>
      <c r="AD40" s="34" t="s">
        <v>46</v>
      </c>
      <c r="AE40" s="34"/>
      <c r="AF40" s="34"/>
      <c r="AG40" s="34"/>
      <c r="AH40" s="31"/>
    </row>
    <row r="41" spans="1:34" s="41" customFormat="1" ht="32.25" customHeight="1" x14ac:dyDescent="0.25">
      <c r="A41" s="101"/>
      <c r="B41" s="43"/>
      <c r="C41" s="43"/>
      <c r="D41" s="42"/>
      <c r="E41" s="43"/>
      <c r="F41" s="43"/>
      <c r="G41" s="43"/>
      <c r="H41" s="43"/>
      <c r="I41" s="43"/>
      <c r="J41" s="44"/>
      <c r="K41" s="44"/>
      <c r="L41" s="34"/>
      <c r="M41" s="34"/>
      <c r="N41" s="34"/>
      <c r="O41" s="34"/>
      <c r="P41" s="34"/>
      <c r="Q41" s="34"/>
      <c r="R41" s="43"/>
      <c r="S41" s="43"/>
      <c r="T41" s="34"/>
      <c r="U41" s="34"/>
      <c r="V41" s="34"/>
      <c r="W41" s="34"/>
      <c r="X41" s="34"/>
      <c r="Y41" s="43"/>
      <c r="Z41" s="35"/>
      <c r="AA41" s="35"/>
      <c r="AB41" s="34"/>
      <c r="AC41" s="34"/>
      <c r="AD41" s="34"/>
      <c r="AE41" s="34"/>
      <c r="AF41" s="34"/>
      <c r="AG41" s="34"/>
      <c r="AH41" s="31"/>
    </row>
    <row r="42" spans="1:34" s="41" customFormat="1" ht="32.25" customHeight="1" x14ac:dyDescent="0.25">
      <c r="A42" s="101"/>
      <c r="B42" s="45"/>
      <c r="C42" s="45"/>
      <c r="D42" s="37"/>
      <c r="E42" s="37"/>
      <c r="F42" s="37"/>
      <c r="G42" s="37"/>
      <c r="H42" s="37"/>
      <c r="I42" s="37"/>
      <c r="J42" s="46"/>
      <c r="K42" s="46"/>
      <c r="L42" s="34"/>
      <c r="M42" s="34"/>
      <c r="N42" s="34"/>
      <c r="O42" s="34"/>
      <c r="P42" s="34"/>
      <c r="Q42" s="34"/>
      <c r="R42" s="35"/>
      <c r="S42" s="35"/>
      <c r="T42" s="34"/>
      <c r="U42" s="34"/>
      <c r="V42" s="34"/>
      <c r="W42" s="34"/>
      <c r="X42" s="34"/>
      <c r="Y42" s="37"/>
      <c r="Z42" s="35"/>
      <c r="AA42" s="35"/>
      <c r="AB42" s="34"/>
      <c r="AC42" s="34"/>
      <c r="AD42" s="34"/>
      <c r="AE42" s="34"/>
      <c r="AF42" s="34"/>
      <c r="AG42" s="34"/>
      <c r="AH42" s="31"/>
    </row>
    <row r="43" spans="1:34" s="68" customFormat="1" ht="32.25" customHeight="1" thickBot="1" x14ac:dyDescent="0.3">
      <c r="A43" s="101"/>
      <c r="B43" s="64" t="s">
        <v>28</v>
      </c>
      <c r="C43" s="64"/>
      <c r="D43" s="44">
        <f>SUM(D35:D42)</f>
        <v>7</v>
      </c>
      <c r="E43" s="44">
        <f t="shared" ref="E43:I43" si="16">SUM(E35:E42)</f>
        <v>7</v>
      </c>
      <c r="F43" s="44">
        <f t="shared" si="16"/>
        <v>0</v>
      </c>
      <c r="G43" s="44">
        <f t="shared" si="16"/>
        <v>5</v>
      </c>
      <c r="H43" s="44">
        <f t="shared" si="16"/>
        <v>5</v>
      </c>
      <c r="I43" s="44">
        <f t="shared" si="16"/>
        <v>0</v>
      </c>
      <c r="J43" s="64" t="s">
        <v>28</v>
      </c>
      <c r="K43" s="64"/>
      <c r="L43" s="44">
        <f>SUM(L35:L42)</f>
        <v>5</v>
      </c>
      <c r="M43" s="44">
        <f t="shared" ref="M43:Q43" si="17">SUM(M35:M42)</f>
        <v>5</v>
      </c>
      <c r="N43" s="44">
        <f t="shared" si="17"/>
        <v>0</v>
      </c>
      <c r="O43" s="44">
        <f t="shared" si="17"/>
        <v>7</v>
      </c>
      <c r="P43" s="44">
        <f t="shared" si="17"/>
        <v>7</v>
      </c>
      <c r="Q43" s="44">
        <f t="shared" si="17"/>
        <v>0</v>
      </c>
      <c r="R43" s="64" t="s">
        <v>28</v>
      </c>
      <c r="S43" s="64"/>
      <c r="T43" s="66">
        <f>SUM(T35:T42)</f>
        <v>9</v>
      </c>
      <c r="U43" s="66">
        <f t="shared" ref="U43:Y43" si="18">SUM(U35:U42)</f>
        <v>0</v>
      </c>
      <c r="V43" s="66">
        <f t="shared" si="18"/>
        <v>40</v>
      </c>
      <c r="W43" s="66">
        <f t="shared" si="18"/>
        <v>9</v>
      </c>
      <c r="X43" s="66">
        <f t="shared" si="18"/>
        <v>0</v>
      </c>
      <c r="Y43" s="66">
        <f t="shared" si="18"/>
        <v>40</v>
      </c>
      <c r="Z43" s="64" t="s">
        <v>28</v>
      </c>
      <c r="AA43" s="64"/>
      <c r="AB43" s="66">
        <f>SUM(AB35:AB42)</f>
        <v>3</v>
      </c>
      <c r="AC43" s="66">
        <f t="shared" ref="AC43:AG43" si="19">SUM(AC35:AC42)</f>
        <v>3</v>
      </c>
      <c r="AD43" s="66">
        <f t="shared" si="19"/>
        <v>0</v>
      </c>
      <c r="AE43" s="66">
        <f t="shared" si="19"/>
        <v>5</v>
      </c>
      <c r="AF43" s="66">
        <f t="shared" si="19"/>
        <v>5</v>
      </c>
      <c r="AG43" s="66">
        <f t="shared" si="19"/>
        <v>0</v>
      </c>
      <c r="AH43" s="67">
        <f>SUM(D43+G43+L43+O43+T43+W43+AB43+AE43)</f>
        <v>50</v>
      </c>
    </row>
    <row r="44" spans="1:34" s="41" customFormat="1" ht="34.5" customHeight="1" x14ac:dyDescent="0.25">
      <c r="A44" s="101"/>
      <c r="B44" s="102" t="s">
        <v>101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5"/>
      <c r="AH44" s="49"/>
    </row>
    <row r="45" spans="1:34" s="41" customFormat="1" ht="60.6" customHeight="1" x14ac:dyDescent="0.25">
      <c r="A45" s="101"/>
      <c r="B45" s="33" t="s">
        <v>98</v>
      </c>
      <c r="C45" s="33" t="s">
        <v>136</v>
      </c>
      <c r="D45" s="34">
        <v>2</v>
      </c>
      <c r="E45" s="34">
        <v>2</v>
      </c>
      <c r="F45" s="34">
        <v>0</v>
      </c>
      <c r="G45" s="34"/>
      <c r="H45" s="34"/>
      <c r="I45" s="34"/>
      <c r="J45" s="35" t="s">
        <v>53</v>
      </c>
      <c r="K45" s="35" t="s">
        <v>147</v>
      </c>
      <c r="L45" s="34">
        <v>2</v>
      </c>
      <c r="M45" s="34">
        <v>2</v>
      </c>
      <c r="N45" s="34">
        <v>0</v>
      </c>
      <c r="O45" s="34"/>
      <c r="P45" s="34"/>
      <c r="Q45" s="34"/>
      <c r="R45" s="35"/>
      <c r="S45" s="35"/>
      <c r="T45" s="34"/>
      <c r="U45" s="34"/>
      <c r="V45" s="34"/>
      <c r="W45" s="34"/>
      <c r="X45" s="34"/>
      <c r="Y45" s="34"/>
      <c r="Z45" s="35" t="s">
        <v>54</v>
      </c>
      <c r="AA45" s="33" t="s">
        <v>158</v>
      </c>
      <c r="AB45" s="34">
        <v>2</v>
      </c>
      <c r="AC45" s="34">
        <v>2</v>
      </c>
      <c r="AD45" s="34">
        <v>0</v>
      </c>
      <c r="AE45" s="34"/>
      <c r="AF45" s="34"/>
      <c r="AG45" s="34"/>
      <c r="AH45" s="49"/>
    </row>
    <row r="46" spans="1:34" s="41" customFormat="1" ht="65.45" customHeight="1" x14ac:dyDescent="0.25">
      <c r="A46" s="101"/>
      <c r="B46" s="35" t="s">
        <v>55</v>
      </c>
      <c r="C46" s="33" t="s">
        <v>137</v>
      </c>
      <c r="D46" s="34">
        <v>2</v>
      </c>
      <c r="E46" s="34">
        <v>1</v>
      </c>
      <c r="F46" s="34">
        <v>1</v>
      </c>
      <c r="G46" s="34"/>
      <c r="H46" s="34"/>
      <c r="I46" s="34"/>
      <c r="J46" s="35" t="s">
        <v>56</v>
      </c>
      <c r="K46" s="33" t="s">
        <v>148</v>
      </c>
      <c r="L46" s="34">
        <v>2</v>
      </c>
      <c r="M46" s="34">
        <v>2</v>
      </c>
      <c r="N46" s="34">
        <v>0</v>
      </c>
      <c r="O46" s="34"/>
      <c r="P46" s="34"/>
      <c r="Q46" s="34"/>
      <c r="R46" s="35"/>
      <c r="S46" s="35"/>
      <c r="T46" s="34" t="s">
        <v>46</v>
      </c>
      <c r="U46" s="34" t="s">
        <v>46</v>
      </c>
      <c r="V46" s="34" t="s">
        <v>46</v>
      </c>
      <c r="W46" s="34"/>
      <c r="X46" s="34"/>
      <c r="Y46" s="34"/>
      <c r="Z46" s="35" t="s">
        <v>57</v>
      </c>
      <c r="AA46" s="35" t="s">
        <v>159</v>
      </c>
      <c r="AB46" s="34">
        <v>2</v>
      </c>
      <c r="AC46" s="34">
        <v>2</v>
      </c>
      <c r="AD46" s="34">
        <v>0</v>
      </c>
      <c r="AE46" s="34"/>
      <c r="AF46" s="34"/>
      <c r="AG46" s="34"/>
      <c r="AH46" s="49"/>
    </row>
    <row r="47" spans="1:34" s="41" customFormat="1" ht="64.150000000000006" customHeight="1" x14ac:dyDescent="0.25">
      <c r="A47" s="101"/>
      <c r="B47" s="35" t="s">
        <v>58</v>
      </c>
      <c r="C47" s="33" t="s">
        <v>138</v>
      </c>
      <c r="D47" s="34">
        <v>2</v>
      </c>
      <c r="E47" s="34">
        <v>1</v>
      </c>
      <c r="F47" s="34">
        <v>1</v>
      </c>
      <c r="G47" s="34"/>
      <c r="H47" s="34"/>
      <c r="I47" s="34"/>
      <c r="J47" s="35" t="s">
        <v>59</v>
      </c>
      <c r="K47" s="33" t="s">
        <v>160</v>
      </c>
      <c r="L47" s="34">
        <v>2</v>
      </c>
      <c r="M47" s="34">
        <v>2</v>
      </c>
      <c r="N47" s="34">
        <v>0</v>
      </c>
      <c r="O47" s="34"/>
      <c r="P47" s="34"/>
      <c r="Q47" s="34"/>
      <c r="R47" s="35"/>
      <c r="S47" s="35"/>
      <c r="T47" s="34"/>
      <c r="U47" s="34"/>
      <c r="V47" s="34"/>
      <c r="W47" s="34"/>
      <c r="X47" s="34"/>
      <c r="Y47" s="34"/>
      <c r="Z47" s="35" t="s">
        <v>99</v>
      </c>
      <c r="AA47" s="35" t="s">
        <v>161</v>
      </c>
      <c r="AB47" s="34">
        <v>2</v>
      </c>
      <c r="AC47" s="34">
        <v>2</v>
      </c>
      <c r="AD47" s="34">
        <v>0</v>
      </c>
      <c r="AE47" s="34"/>
      <c r="AF47" s="34"/>
      <c r="AG47" s="34"/>
      <c r="AH47" s="49"/>
    </row>
    <row r="48" spans="1:34" s="41" customFormat="1" ht="59.45" customHeight="1" x14ac:dyDescent="0.25">
      <c r="A48" s="101"/>
      <c r="B48" s="35" t="s">
        <v>60</v>
      </c>
      <c r="C48" s="33" t="s">
        <v>139</v>
      </c>
      <c r="D48" s="34">
        <v>2</v>
      </c>
      <c r="E48" s="34">
        <v>2</v>
      </c>
      <c r="F48" s="34">
        <v>0</v>
      </c>
      <c r="G48" s="34"/>
      <c r="H48" s="34"/>
      <c r="I48" s="34"/>
      <c r="J48" s="35" t="s">
        <v>69</v>
      </c>
      <c r="K48" s="33" t="s">
        <v>149</v>
      </c>
      <c r="L48" s="34">
        <v>2</v>
      </c>
      <c r="M48" s="34">
        <v>2</v>
      </c>
      <c r="N48" s="34">
        <v>0</v>
      </c>
      <c r="O48" s="34"/>
      <c r="P48" s="34"/>
      <c r="Q48" s="34"/>
      <c r="R48" s="35"/>
      <c r="S48" s="35"/>
      <c r="T48" s="34"/>
      <c r="U48" s="34"/>
      <c r="V48" s="34"/>
      <c r="W48" s="34"/>
      <c r="X48" s="34"/>
      <c r="Y48" s="34"/>
      <c r="Z48" s="35" t="s">
        <v>61</v>
      </c>
      <c r="AA48" s="33" t="s">
        <v>168</v>
      </c>
      <c r="AB48" s="34">
        <v>2</v>
      </c>
      <c r="AC48" s="34">
        <v>2</v>
      </c>
      <c r="AD48" s="34">
        <v>0</v>
      </c>
      <c r="AE48" s="34"/>
      <c r="AF48" s="34"/>
      <c r="AG48" s="34"/>
      <c r="AH48" s="49"/>
    </row>
    <row r="49" spans="1:34" s="41" customFormat="1" ht="58.15" customHeight="1" x14ac:dyDescent="0.25">
      <c r="A49" s="101"/>
      <c r="B49" s="35" t="s">
        <v>62</v>
      </c>
      <c r="C49" s="35" t="s">
        <v>140</v>
      </c>
      <c r="D49" s="34">
        <v>2</v>
      </c>
      <c r="E49" s="34">
        <v>2</v>
      </c>
      <c r="F49" s="34">
        <v>0</v>
      </c>
      <c r="G49" s="34"/>
      <c r="H49" s="34"/>
      <c r="I49" s="34"/>
      <c r="J49" s="35" t="s">
        <v>63</v>
      </c>
      <c r="K49" s="33" t="s">
        <v>150</v>
      </c>
      <c r="L49" s="34">
        <v>2</v>
      </c>
      <c r="M49" s="34">
        <v>2</v>
      </c>
      <c r="N49" s="34">
        <v>0</v>
      </c>
      <c r="O49" s="34"/>
      <c r="P49" s="34"/>
      <c r="Q49" s="34"/>
      <c r="R49" s="35"/>
      <c r="S49" s="35"/>
      <c r="T49" s="34"/>
      <c r="U49" s="34"/>
      <c r="V49" s="34"/>
      <c r="W49" s="34"/>
      <c r="X49" s="34"/>
      <c r="Y49" s="34"/>
      <c r="Z49" s="35" t="s">
        <v>64</v>
      </c>
      <c r="AA49" s="35" t="s">
        <v>162</v>
      </c>
      <c r="AB49" s="34">
        <v>2</v>
      </c>
      <c r="AC49" s="34">
        <v>2</v>
      </c>
      <c r="AD49" s="34">
        <v>0</v>
      </c>
      <c r="AE49" s="34"/>
      <c r="AF49" s="34"/>
      <c r="AG49" s="34"/>
      <c r="AH49" s="49"/>
    </row>
    <row r="50" spans="1:34" s="41" customFormat="1" ht="65.45" customHeight="1" x14ac:dyDescent="0.25">
      <c r="A50" s="101"/>
      <c r="B50" s="28" t="s">
        <v>77</v>
      </c>
      <c r="C50" s="72" t="s">
        <v>141</v>
      </c>
      <c r="D50" s="34">
        <v>2</v>
      </c>
      <c r="E50" s="34">
        <v>2</v>
      </c>
      <c r="F50" s="34">
        <v>0</v>
      </c>
      <c r="G50" s="34"/>
      <c r="H50" s="34"/>
      <c r="I50" s="34"/>
      <c r="J50" s="43" t="s">
        <v>86</v>
      </c>
      <c r="K50" s="43" t="s">
        <v>151</v>
      </c>
      <c r="L50" s="34">
        <v>2</v>
      </c>
      <c r="M50" s="34">
        <v>2</v>
      </c>
      <c r="N50" s="34">
        <v>0</v>
      </c>
      <c r="O50" s="34"/>
      <c r="P50" s="34"/>
      <c r="Q50" s="34"/>
      <c r="R50" s="35"/>
      <c r="S50" s="35"/>
      <c r="T50" s="34"/>
      <c r="U50" s="34"/>
      <c r="V50" s="34"/>
      <c r="W50" s="34"/>
      <c r="X50" s="34"/>
      <c r="Y50" s="34"/>
      <c r="Z50" s="35" t="s">
        <v>65</v>
      </c>
      <c r="AA50" s="35" t="s">
        <v>163</v>
      </c>
      <c r="AB50" s="34">
        <v>2</v>
      </c>
      <c r="AC50" s="34">
        <v>2</v>
      </c>
      <c r="AD50" s="34">
        <v>0</v>
      </c>
      <c r="AE50" s="34"/>
      <c r="AF50" s="34"/>
      <c r="AG50" s="34"/>
      <c r="AH50" s="49"/>
    </row>
    <row r="51" spans="1:34" s="41" customFormat="1" ht="66.599999999999994" customHeight="1" x14ac:dyDescent="0.25">
      <c r="A51" s="101"/>
      <c r="B51" s="35" t="s">
        <v>66</v>
      </c>
      <c r="C51" s="35" t="s">
        <v>142</v>
      </c>
      <c r="D51" s="34"/>
      <c r="E51" s="34"/>
      <c r="F51" s="34"/>
      <c r="G51" s="34">
        <v>2</v>
      </c>
      <c r="H51" s="34">
        <v>1</v>
      </c>
      <c r="I51" s="34">
        <v>1</v>
      </c>
      <c r="J51" s="35" t="s">
        <v>80</v>
      </c>
      <c r="K51" s="35" t="s">
        <v>152</v>
      </c>
      <c r="L51" s="34"/>
      <c r="M51" s="34"/>
      <c r="N51" s="34"/>
      <c r="O51" s="34">
        <v>2</v>
      </c>
      <c r="P51" s="34">
        <v>2</v>
      </c>
      <c r="Q51" s="34">
        <v>0</v>
      </c>
      <c r="R51" s="35"/>
      <c r="S51" s="35"/>
      <c r="T51" s="34"/>
      <c r="U51" s="34"/>
      <c r="V51" s="34"/>
      <c r="W51" s="34"/>
      <c r="X51" s="34"/>
      <c r="Y51" s="34"/>
      <c r="Z51" s="35" t="s">
        <v>67</v>
      </c>
      <c r="AA51" s="33" t="s">
        <v>164</v>
      </c>
      <c r="AB51" s="34">
        <v>2</v>
      </c>
      <c r="AC51" s="34">
        <v>2</v>
      </c>
      <c r="AD51" s="34">
        <v>0</v>
      </c>
      <c r="AE51" s="34" t="s">
        <v>46</v>
      </c>
      <c r="AF51" s="34" t="s">
        <v>46</v>
      </c>
      <c r="AG51" s="34" t="s">
        <v>46</v>
      </c>
      <c r="AH51" s="49"/>
    </row>
    <row r="52" spans="1:34" s="41" customFormat="1" ht="64.150000000000006" customHeight="1" x14ac:dyDescent="0.25">
      <c r="A52" s="101"/>
      <c r="B52" s="35" t="s">
        <v>68</v>
      </c>
      <c r="C52" s="35" t="s">
        <v>143</v>
      </c>
      <c r="D52" s="34"/>
      <c r="E52" s="34"/>
      <c r="F52" s="34"/>
      <c r="G52" s="34">
        <v>2</v>
      </c>
      <c r="H52" s="34">
        <v>2</v>
      </c>
      <c r="I52" s="34">
        <v>0</v>
      </c>
      <c r="J52" s="35" t="s">
        <v>82</v>
      </c>
      <c r="K52" s="33" t="s">
        <v>153</v>
      </c>
      <c r="L52" s="34"/>
      <c r="M52" s="34"/>
      <c r="N52" s="34"/>
      <c r="O52" s="34">
        <v>2</v>
      </c>
      <c r="P52" s="34">
        <v>2</v>
      </c>
      <c r="Q52" s="34">
        <v>0</v>
      </c>
      <c r="R52" s="35"/>
      <c r="S52" s="35"/>
      <c r="T52" s="34"/>
      <c r="U52" s="34"/>
      <c r="V52" s="34"/>
      <c r="W52" s="34"/>
      <c r="X52" s="34"/>
      <c r="Y52" s="34"/>
      <c r="Z52" s="35" t="s">
        <v>70</v>
      </c>
      <c r="AA52" s="33" t="s">
        <v>165</v>
      </c>
      <c r="AB52" s="34">
        <v>2</v>
      </c>
      <c r="AC52" s="34">
        <v>2</v>
      </c>
      <c r="AD52" s="34">
        <v>0</v>
      </c>
      <c r="AE52" s="34"/>
      <c r="AF52" s="34"/>
      <c r="AG52" s="34"/>
      <c r="AH52" s="49"/>
    </row>
    <row r="53" spans="1:34" s="41" customFormat="1" ht="63" customHeight="1" thickBot="1" x14ac:dyDescent="0.3">
      <c r="A53" s="101"/>
      <c r="B53" s="35" t="s">
        <v>71</v>
      </c>
      <c r="C53" s="35" t="s">
        <v>144</v>
      </c>
      <c r="D53" s="34"/>
      <c r="E53" s="34"/>
      <c r="F53" s="34"/>
      <c r="G53" s="34">
        <v>2</v>
      </c>
      <c r="H53" s="34">
        <v>2</v>
      </c>
      <c r="I53" s="34">
        <v>0</v>
      </c>
      <c r="J53" s="35" t="s">
        <v>84</v>
      </c>
      <c r="K53" s="33" t="s">
        <v>154</v>
      </c>
      <c r="L53" s="34"/>
      <c r="M53" s="34"/>
      <c r="N53" s="34"/>
      <c r="O53" s="34">
        <v>2</v>
      </c>
      <c r="P53" s="34">
        <v>2</v>
      </c>
      <c r="Q53" s="34">
        <v>0</v>
      </c>
      <c r="R53" s="35"/>
      <c r="S53" s="35"/>
      <c r="T53" s="34"/>
      <c r="U53" s="34"/>
      <c r="V53" s="34"/>
      <c r="W53" s="34"/>
      <c r="X53" s="34"/>
      <c r="Y53" s="34"/>
      <c r="Z53" s="35" t="s">
        <v>83</v>
      </c>
      <c r="AA53" s="33" t="s">
        <v>166</v>
      </c>
      <c r="AB53" s="34"/>
      <c r="AC53" s="34"/>
      <c r="AD53" s="34"/>
      <c r="AE53" s="34">
        <v>2</v>
      </c>
      <c r="AF53" s="34">
        <v>2</v>
      </c>
      <c r="AG53" s="34">
        <v>0</v>
      </c>
      <c r="AH53" s="49"/>
    </row>
    <row r="54" spans="1:34" s="41" customFormat="1" ht="75" customHeight="1" x14ac:dyDescent="0.25">
      <c r="A54" s="101"/>
      <c r="B54" s="50" t="s">
        <v>72</v>
      </c>
      <c r="C54" s="50" t="s">
        <v>145</v>
      </c>
      <c r="D54" s="34"/>
      <c r="E54" s="34"/>
      <c r="F54" s="34"/>
      <c r="G54" s="34">
        <v>2</v>
      </c>
      <c r="H54" s="34">
        <v>2</v>
      </c>
      <c r="I54" s="34">
        <v>0</v>
      </c>
      <c r="J54" s="35" t="s">
        <v>73</v>
      </c>
      <c r="K54" s="33" t="s">
        <v>155</v>
      </c>
      <c r="L54" s="34"/>
      <c r="M54" s="34"/>
      <c r="N54" s="34"/>
      <c r="O54" s="34">
        <v>2</v>
      </c>
      <c r="P54" s="34">
        <v>2</v>
      </c>
      <c r="Q54" s="34">
        <v>0</v>
      </c>
      <c r="R54" s="35"/>
      <c r="S54" s="35"/>
      <c r="T54" s="34"/>
      <c r="U54" s="34"/>
      <c r="V54" s="34"/>
      <c r="W54" s="34"/>
      <c r="X54" s="34"/>
      <c r="Y54" s="43"/>
      <c r="Z54" s="55" t="s">
        <v>88</v>
      </c>
      <c r="AA54" s="28" t="s">
        <v>174</v>
      </c>
      <c r="AB54" s="34"/>
      <c r="AC54" s="34"/>
      <c r="AD54" s="34"/>
      <c r="AE54" s="34">
        <v>2</v>
      </c>
      <c r="AF54" s="34">
        <v>2</v>
      </c>
      <c r="AG54" s="34">
        <v>0</v>
      </c>
      <c r="AH54" s="49"/>
    </row>
    <row r="55" spans="1:34" s="41" customFormat="1" ht="85.9" customHeight="1" x14ac:dyDescent="0.25">
      <c r="A55" s="101"/>
      <c r="B55" s="43" t="s">
        <v>74</v>
      </c>
      <c r="C55" s="50" t="s">
        <v>146</v>
      </c>
      <c r="D55" s="34"/>
      <c r="E55" s="34"/>
      <c r="F55" s="34"/>
      <c r="G55" s="34">
        <v>2</v>
      </c>
      <c r="H55" s="34">
        <v>2</v>
      </c>
      <c r="I55" s="34">
        <v>0</v>
      </c>
      <c r="J55" s="28" t="s">
        <v>75</v>
      </c>
      <c r="K55" s="28" t="s">
        <v>156</v>
      </c>
      <c r="L55" s="34"/>
      <c r="M55" s="34"/>
      <c r="N55" s="34"/>
      <c r="O55" s="34">
        <v>2</v>
      </c>
      <c r="P55" s="34">
        <v>2</v>
      </c>
      <c r="Q55" s="34">
        <v>0</v>
      </c>
      <c r="R55" s="35"/>
      <c r="S55" s="35"/>
      <c r="T55" s="34"/>
      <c r="U55" s="34"/>
      <c r="V55" s="34"/>
      <c r="W55" s="34"/>
      <c r="X55" s="34"/>
      <c r="Y55" s="43"/>
      <c r="Z55" s="35" t="s">
        <v>76</v>
      </c>
      <c r="AA55" s="33" t="s">
        <v>167</v>
      </c>
      <c r="AB55" s="34"/>
      <c r="AC55" s="34"/>
      <c r="AD55" s="34"/>
      <c r="AE55" s="34">
        <v>2</v>
      </c>
      <c r="AF55" s="34">
        <v>2</v>
      </c>
      <c r="AG55" s="34">
        <v>0</v>
      </c>
      <c r="AH55" s="49"/>
    </row>
    <row r="56" spans="1:34" s="41" customFormat="1" ht="60.6" customHeight="1" x14ac:dyDescent="0.25">
      <c r="A56" s="101"/>
      <c r="B56" s="28"/>
      <c r="C56" s="28"/>
      <c r="D56" s="34"/>
      <c r="E56" s="34"/>
      <c r="F56" s="34"/>
      <c r="G56" s="34"/>
      <c r="H56" s="34"/>
      <c r="I56" s="34"/>
      <c r="J56" s="35" t="s">
        <v>78</v>
      </c>
      <c r="K56" s="35" t="s">
        <v>157</v>
      </c>
      <c r="L56" s="34"/>
      <c r="M56" s="34"/>
      <c r="N56" s="34"/>
      <c r="O56" s="34">
        <v>2</v>
      </c>
      <c r="P56" s="34">
        <v>2</v>
      </c>
      <c r="Q56" s="34">
        <v>0</v>
      </c>
      <c r="R56" s="35"/>
      <c r="S56" s="35"/>
      <c r="T56" s="34"/>
      <c r="U56" s="34"/>
      <c r="V56" s="34"/>
      <c r="W56" s="34"/>
      <c r="X56" s="34"/>
      <c r="Y56" s="43"/>
      <c r="Z56" s="35" t="s">
        <v>79</v>
      </c>
      <c r="AA56" s="33" t="s">
        <v>169</v>
      </c>
      <c r="AB56" s="34"/>
      <c r="AC56" s="34"/>
      <c r="AD56" s="34"/>
      <c r="AE56" s="34">
        <v>2</v>
      </c>
      <c r="AF56" s="34">
        <v>2</v>
      </c>
      <c r="AG56" s="34">
        <v>0</v>
      </c>
      <c r="AH56" s="49"/>
    </row>
    <row r="57" spans="1:34" s="41" customFormat="1" ht="32.25" customHeight="1" x14ac:dyDescent="0.25">
      <c r="A57" s="101"/>
      <c r="B57" s="50"/>
      <c r="C57" s="50"/>
      <c r="D57" s="34"/>
      <c r="E57" s="34"/>
      <c r="F57" s="34"/>
      <c r="G57" s="34"/>
      <c r="H57" s="34"/>
      <c r="I57" s="34"/>
      <c r="J57" s="35"/>
      <c r="K57" s="35"/>
      <c r="L57" s="34"/>
      <c r="M57" s="34"/>
      <c r="N57" s="34"/>
      <c r="O57" s="34"/>
      <c r="P57" s="34"/>
      <c r="Q57" s="34"/>
      <c r="R57" s="35"/>
      <c r="S57" s="35"/>
      <c r="T57" s="34"/>
      <c r="U57" s="34"/>
      <c r="V57" s="34"/>
      <c r="W57" s="34"/>
      <c r="X57" s="34"/>
      <c r="Y57" s="43"/>
      <c r="Z57" s="43" t="s">
        <v>81</v>
      </c>
      <c r="AA57" s="43" t="s">
        <v>170</v>
      </c>
      <c r="AB57" s="34"/>
      <c r="AC57" s="34"/>
      <c r="AD57" s="34"/>
      <c r="AE57" s="34">
        <v>2</v>
      </c>
      <c r="AF57" s="34">
        <v>2</v>
      </c>
      <c r="AG57" s="34">
        <v>0</v>
      </c>
      <c r="AH57" s="49"/>
    </row>
    <row r="58" spans="1:34" s="41" customFormat="1" ht="58.15" customHeight="1" x14ac:dyDescent="0.25">
      <c r="A58" s="101"/>
      <c r="B58" s="50"/>
      <c r="C58" s="50"/>
      <c r="D58" s="34"/>
      <c r="E58" s="34"/>
      <c r="F58" s="34"/>
      <c r="G58" s="34"/>
      <c r="H58" s="34"/>
      <c r="I58" s="34"/>
      <c r="J58" s="35"/>
      <c r="K58" s="35"/>
      <c r="L58" s="34"/>
      <c r="M58" s="34"/>
      <c r="N58" s="34"/>
      <c r="O58" s="34"/>
      <c r="P58" s="34"/>
      <c r="Q58" s="34"/>
      <c r="R58" s="35"/>
      <c r="S58" s="35"/>
      <c r="T58" s="34"/>
      <c r="U58" s="34"/>
      <c r="V58" s="34"/>
      <c r="W58" s="34"/>
      <c r="X58" s="34"/>
      <c r="Y58" s="43"/>
      <c r="Z58" s="43" t="s">
        <v>87</v>
      </c>
      <c r="AA58" s="50" t="s">
        <v>171</v>
      </c>
      <c r="AB58" s="34"/>
      <c r="AC58" s="34"/>
      <c r="AD58" s="34"/>
      <c r="AE58" s="34">
        <v>2</v>
      </c>
      <c r="AF58" s="34">
        <v>1</v>
      </c>
      <c r="AG58" s="34">
        <v>1</v>
      </c>
      <c r="AH58" s="49"/>
    </row>
    <row r="59" spans="1:34" s="41" customFormat="1" ht="95.45" customHeight="1" x14ac:dyDescent="0.25">
      <c r="A59" s="101"/>
      <c r="B59" s="50"/>
      <c r="C59" s="50"/>
      <c r="D59" s="34"/>
      <c r="E59" s="34"/>
      <c r="F59" s="34"/>
      <c r="G59" s="34"/>
      <c r="H59" s="34"/>
      <c r="I59" s="34"/>
      <c r="J59" s="35"/>
      <c r="K59" s="35"/>
      <c r="L59" s="34"/>
      <c r="M59" s="34"/>
      <c r="N59" s="34"/>
      <c r="O59" s="34"/>
      <c r="P59" s="34"/>
      <c r="Q59" s="34"/>
      <c r="R59" s="35"/>
      <c r="S59" s="35"/>
      <c r="T59" s="34"/>
      <c r="U59" s="34"/>
      <c r="V59" s="34"/>
      <c r="W59" s="34"/>
      <c r="X59" s="34"/>
      <c r="Y59" s="43"/>
      <c r="Z59" s="35" t="s">
        <v>85</v>
      </c>
      <c r="AA59" s="33" t="s">
        <v>172</v>
      </c>
      <c r="AB59" s="34"/>
      <c r="AC59" s="34"/>
      <c r="AD59" s="34"/>
      <c r="AE59" s="34">
        <v>2</v>
      </c>
      <c r="AF59" s="34">
        <v>2</v>
      </c>
      <c r="AG59" s="34">
        <v>0</v>
      </c>
      <c r="AH59" s="49"/>
    </row>
    <row r="60" spans="1:34" s="41" customFormat="1" ht="32.25" customHeight="1" x14ac:dyDescent="0.25">
      <c r="A60" s="101"/>
      <c r="B60" s="50"/>
      <c r="C60" s="50"/>
      <c r="D60" s="34"/>
      <c r="E60" s="34"/>
      <c r="F60" s="34"/>
      <c r="G60" s="34"/>
      <c r="H60" s="34"/>
      <c r="I60" s="34"/>
      <c r="J60" s="43"/>
      <c r="K60" s="43"/>
      <c r="L60" s="43"/>
      <c r="M60" s="43"/>
      <c r="N60" s="43"/>
      <c r="O60" s="34"/>
      <c r="P60" s="34"/>
      <c r="Q60" s="34"/>
      <c r="R60" s="35"/>
      <c r="S60" s="35"/>
      <c r="T60" s="34"/>
      <c r="U60" s="34"/>
      <c r="V60" s="34"/>
      <c r="W60" s="34"/>
      <c r="X60" s="34"/>
      <c r="Y60" s="43"/>
      <c r="Z60" s="43" t="s">
        <v>100</v>
      </c>
      <c r="AA60" s="43" t="s">
        <v>173</v>
      </c>
      <c r="AB60" s="34"/>
      <c r="AC60" s="34"/>
      <c r="AD60" s="34"/>
      <c r="AE60" s="34">
        <v>2</v>
      </c>
      <c r="AF60" s="34">
        <v>2</v>
      </c>
      <c r="AG60" s="34">
        <v>0</v>
      </c>
      <c r="AH60" s="49"/>
    </row>
    <row r="61" spans="1:34" s="41" customFormat="1" ht="32.25" customHeight="1" x14ac:dyDescent="0.25">
      <c r="A61" s="101"/>
      <c r="B61" s="50"/>
      <c r="C61" s="50"/>
      <c r="D61" s="34"/>
      <c r="E61" s="34"/>
      <c r="F61" s="34"/>
      <c r="G61" s="34"/>
      <c r="H61" s="34"/>
      <c r="I61" s="34"/>
      <c r="J61" s="28"/>
      <c r="K61" s="28"/>
      <c r="L61" s="34"/>
      <c r="M61" s="34"/>
      <c r="N61" s="34"/>
      <c r="O61" s="34"/>
      <c r="P61" s="34"/>
      <c r="Q61" s="34"/>
      <c r="R61" s="35"/>
      <c r="S61" s="35"/>
      <c r="T61" s="34"/>
      <c r="U61" s="34"/>
      <c r="V61" s="34"/>
      <c r="W61" s="34"/>
      <c r="X61" s="34"/>
      <c r="Y61" s="43"/>
      <c r="Z61" s="35"/>
      <c r="AA61" s="35"/>
      <c r="AB61" s="34"/>
      <c r="AC61" s="34"/>
      <c r="AD61" s="34"/>
      <c r="AE61" s="34">
        <v>2</v>
      </c>
      <c r="AF61" s="34">
        <v>2</v>
      </c>
      <c r="AG61" s="34">
        <v>0</v>
      </c>
      <c r="AH61" s="49"/>
    </row>
    <row r="62" spans="1:34" s="41" customFormat="1" ht="32.25" customHeight="1" x14ac:dyDescent="0.25">
      <c r="A62" s="101"/>
      <c r="B62" s="50"/>
      <c r="C62" s="50"/>
      <c r="D62" s="34"/>
      <c r="E62" s="34"/>
      <c r="F62" s="34"/>
      <c r="G62" s="34"/>
      <c r="H62" s="34"/>
      <c r="I62" s="34"/>
      <c r="J62" s="28"/>
      <c r="K62" s="28"/>
      <c r="L62" s="34"/>
      <c r="M62" s="34"/>
      <c r="N62" s="34"/>
      <c r="O62" s="34"/>
      <c r="P62" s="34"/>
      <c r="Q62" s="34"/>
      <c r="R62" s="35"/>
      <c r="S62" s="35"/>
      <c r="T62" s="34"/>
      <c r="U62" s="34"/>
      <c r="V62" s="34"/>
      <c r="W62" s="34"/>
      <c r="X62" s="34"/>
      <c r="Y62" s="43"/>
      <c r="Z62" s="35"/>
      <c r="AA62" s="35"/>
      <c r="AB62" s="34"/>
      <c r="AC62" s="34"/>
      <c r="AD62" s="34"/>
      <c r="AE62" s="34"/>
      <c r="AF62" s="34"/>
      <c r="AG62" s="34"/>
      <c r="AH62" s="49"/>
    </row>
    <row r="63" spans="1:34" s="41" customFormat="1" ht="32.25" customHeight="1" thickBot="1" x14ac:dyDescent="0.3">
      <c r="A63" s="101"/>
      <c r="B63" s="48" t="s">
        <v>94</v>
      </c>
      <c r="C63" s="48"/>
      <c r="D63" s="47">
        <v>4</v>
      </c>
      <c r="E63" s="47">
        <v>4</v>
      </c>
      <c r="F63" s="47">
        <v>0</v>
      </c>
      <c r="G63" s="47">
        <v>4</v>
      </c>
      <c r="H63" s="47">
        <v>4</v>
      </c>
      <c r="I63" s="47">
        <v>0</v>
      </c>
      <c r="J63" s="48" t="s">
        <v>94</v>
      </c>
      <c r="K63" s="48"/>
      <c r="L63" s="47">
        <v>4</v>
      </c>
      <c r="M63" s="47">
        <v>4</v>
      </c>
      <c r="N63" s="47">
        <v>0</v>
      </c>
      <c r="O63" s="47">
        <v>4</v>
      </c>
      <c r="P63" s="47">
        <v>6</v>
      </c>
      <c r="Q63" s="47">
        <v>0</v>
      </c>
      <c r="R63" s="48" t="s">
        <v>94</v>
      </c>
      <c r="S63" s="48"/>
      <c r="T63" s="47"/>
      <c r="U63" s="47"/>
      <c r="V63" s="47"/>
      <c r="W63" s="47"/>
      <c r="X63" s="47"/>
      <c r="Y63" s="47"/>
      <c r="Z63" s="74" t="s">
        <v>94</v>
      </c>
      <c r="AA63" s="74"/>
      <c r="AB63" s="34">
        <v>4</v>
      </c>
      <c r="AC63" s="34">
        <v>4</v>
      </c>
      <c r="AD63" s="34">
        <v>0</v>
      </c>
      <c r="AE63" s="47">
        <v>2</v>
      </c>
      <c r="AF63" s="47">
        <v>2</v>
      </c>
      <c r="AG63" s="47">
        <v>0</v>
      </c>
      <c r="AH63" s="49">
        <f>SUM(D63+G63+L63+O63+T63+W63+AB63+AE63)</f>
        <v>22</v>
      </c>
    </row>
    <row r="64" spans="1:34" s="41" customFormat="1" ht="32.25" customHeight="1" x14ac:dyDescent="0.25">
      <c r="A64" s="106" t="s">
        <v>32</v>
      </c>
      <c r="B64" s="51" t="s">
        <v>33</v>
      </c>
      <c r="C64" s="51"/>
      <c r="D64" s="51">
        <f t="shared" ref="D64:I64" si="20">SUM(D14+D25+D33+D43)</f>
        <v>18</v>
      </c>
      <c r="E64" s="51">
        <f t="shared" si="20"/>
        <v>17</v>
      </c>
      <c r="F64" s="51">
        <f t="shared" si="20"/>
        <v>1</v>
      </c>
      <c r="G64" s="51">
        <f t="shared" si="20"/>
        <v>17</v>
      </c>
      <c r="H64" s="51">
        <f t="shared" si="20"/>
        <v>18</v>
      </c>
      <c r="I64" s="51">
        <f t="shared" si="20"/>
        <v>0</v>
      </c>
      <c r="J64" s="51" t="s">
        <v>33</v>
      </c>
      <c r="K64" s="51"/>
      <c r="L64" s="51">
        <f t="shared" ref="L64:Q64" si="21">SUM(L14+L25+L33+L43)</f>
        <v>17</v>
      </c>
      <c r="M64" s="51">
        <f t="shared" si="21"/>
        <v>17</v>
      </c>
      <c r="N64" s="51">
        <f t="shared" si="21"/>
        <v>0</v>
      </c>
      <c r="O64" s="51">
        <f t="shared" si="21"/>
        <v>16</v>
      </c>
      <c r="P64" s="51">
        <f t="shared" si="21"/>
        <v>16</v>
      </c>
      <c r="Q64" s="51">
        <f t="shared" si="21"/>
        <v>0</v>
      </c>
      <c r="R64" s="51" t="s">
        <v>33</v>
      </c>
      <c r="S64" s="51"/>
      <c r="T64" s="51">
        <f t="shared" ref="T64:Y64" si="22">SUM(T43)</f>
        <v>9</v>
      </c>
      <c r="U64" s="51">
        <f t="shared" si="22"/>
        <v>0</v>
      </c>
      <c r="V64" s="51">
        <f t="shared" si="22"/>
        <v>40</v>
      </c>
      <c r="W64" s="51">
        <f t="shared" si="22"/>
        <v>9</v>
      </c>
      <c r="X64" s="51">
        <f t="shared" si="22"/>
        <v>0</v>
      </c>
      <c r="Y64" s="51">
        <f t="shared" si="22"/>
        <v>40</v>
      </c>
      <c r="Z64" s="73" t="s">
        <v>33</v>
      </c>
      <c r="AA64" s="73"/>
      <c r="AB64" s="73">
        <f t="shared" ref="AB64:AG64" si="23">SUM(AB25+AB33+AB43)</f>
        <v>7</v>
      </c>
      <c r="AC64" s="73">
        <f t="shared" si="23"/>
        <v>7</v>
      </c>
      <c r="AD64" s="73">
        <f t="shared" si="23"/>
        <v>0</v>
      </c>
      <c r="AE64" s="51">
        <f t="shared" si="23"/>
        <v>7</v>
      </c>
      <c r="AF64" s="51">
        <f t="shared" si="23"/>
        <v>7</v>
      </c>
      <c r="AG64" s="51">
        <f t="shared" si="23"/>
        <v>0</v>
      </c>
      <c r="AH64" s="49">
        <f>SUM(D64+G64+L64+O64+T64+W64+AB64+AE64)</f>
        <v>100</v>
      </c>
    </row>
    <row r="65" spans="1:34" s="41" customFormat="1" ht="32.25" customHeight="1" x14ac:dyDescent="0.25">
      <c r="A65" s="107"/>
      <c r="B65" s="56" t="s">
        <v>34</v>
      </c>
      <c r="C65" s="56"/>
      <c r="D65" s="56">
        <f t="shared" ref="D65:I65" si="24">D19+D63</f>
        <v>4</v>
      </c>
      <c r="E65" s="56">
        <f t="shared" si="24"/>
        <v>6</v>
      </c>
      <c r="F65" s="56">
        <f t="shared" si="24"/>
        <v>0</v>
      </c>
      <c r="G65" s="56">
        <f t="shared" si="24"/>
        <v>4</v>
      </c>
      <c r="H65" s="56">
        <f t="shared" si="24"/>
        <v>6</v>
      </c>
      <c r="I65" s="56">
        <f t="shared" si="24"/>
        <v>0</v>
      </c>
      <c r="J65" s="56" t="s">
        <v>34</v>
      </c>
      <c r="K65" s="56"/>
      <c r="L65" s="56">
        <f>L19+L63</f>
        <v>4</v>
      </c>
      <c r="M65" s="56">
        <f>M19+M63</f>
        <v>6</v>
      </c>
      <c r="N65" s="56">
        <f>N19+N63</f>
        <v>0</v>
      </c>
      <c r="O65" s="56">
        <v>4</v>
      </c>
      <c r="P65" s="56">
        <v>6</v>
      </c>
      <c r="Q65" s="56">
        <f>Q19+Q63</f>
        <v>0</v>
      </c>
      <c r="R65" s="56" t="s">
        <v>34</v>
      </c>
      <c r="S65" s="56"/>
      <c r="T65" s="56">
        <f t="shared" ref="T65:Y65" si="25">T19+T63</f>
        <v>0</v>
      </c>
      <c r="U65" s="56">
        <f t="shared" si="25"/>
        <v>0</v>
      </c>
      <c r="V65" s="56">
        <f t="shared" si="25"/>
        <v>0</v>
      </c>
      <c r="W65" s="56">
        <f t="shared" si="25"/>
        <v>0</v>
      </c>
      <c r="X65" s="56">
        <f t="shared" si="25"/>
        <v>0</v>
      </c>
      <c r="Y65" s="56">
        <f t="shared" si="25"/>
        <v>0</v>
      </c>
      <c r="Z65" s="56" t="s">
        <v>34</v>
      </c>
      <c r="AA65" s="56"/>
      <c r="AB65" s="56">
        <f t="shared" ref="AB65:AG65" si="26">AB19+AB63</f>
        <v>8</v>
      </c>
      <c r="AC65" s="56">
        <f t="shared" si="26"/>
        <v>10</v>
      </c>
      <c r="AD65" s="56">
        <f t="shared" si="26"/>
        <v>0</v>
      </c>
      <c r="AE65" s="56">
        <f t="shared" si="26"/>
        <v>4</v>
      </c>
      <c r="AF65" s="56">
        <f t="shared" si="26"/>
        <v>4</v>
      </c>
      <c r="AG65" s="56">
        <f t="shared" si="26"/>
        <v>0</v>
      </c>
      <c r="AH65" s="49">
        <f t="shared" ref="AH65:AH66" si="27">SUM(D65+G65+L65+O65+T65+W65+AB65+AE65)</f>
        <v>28</v>
      </c>
    </row>
    <row r="66" spans="1:34" s="41" customFormat="1" ht="32.25" customHeight="1" x14ac:dyDescent="0.25">
      <c r="A66" s="108"/>
      <c r="B66" s="57" t="s">
        <v>35</v>
      </c>
      <c r="C66" s="57"/>
      <c r="D66" s="57">
        <f t="shared" ref="D66:I66" si="28">SUM(D64+D65)</f>
        <v>22</v>
      </c>
      <c r="E66" s="57">
        <f t="shared" si="28"/>
        <v>23</v>
      </c>
      <c r="F66" s="57">
        <f t="shared" si="28"/>
        <v>1</v>
      </c>
      <c r="G66" s="57">
        <f t="shared" si="28"/>
        <v>21</v>
      </c>
      <c r="H66" s="57">
        <f t="shared" si="28"/>
        <v>24</v>
      </c>
      <c r="I66" s="57">
        <f t="shared" si="28"/>
        <v>0</v>
      </c>
      <c r="J66" s="57" t="s">
        <v>35</v>
      </c>
      <c r="K66" s="57"/>
      <c r="L66" s="57">
        <f t="shared" ref="L66:Q66" si="29">SUM(L64+L65)</f>
        <v>21</v>
      </c>
      <c r="M66" s="57">
        <f t="shared" si="29"/>
        <v>23</v>
      </c>
      <c r="N66" s="57">
        <f t="shared" si="29"/>
        <v>0</v>
      </c>
      <c r="O66" s="57">
        <f t="shared" si="29"/>
        <v>20</v>
      </c>
      <c r="P66" s="57">
        <f t="shared" si="29"/>
        <v>22</v>
      </c>
      <c r="Q66" s="57">
        <f t="shared" si="29"/>
        <v>0</v>
      </c>
      <c r="R66" s="57" t="s">
        <v>35</v>
      </c>
      <c r="S66" s="57"/>
      <c r="T66" s="57">
        <f t="shared" ref="T66:Y66" si="30">SUM(T64+T65)</f>
        <v>9</v>
      </c>
      <c r="U66" s="57">
        <f t="shared" si="30"/>
        <v>0</v>
      </c>
      <c r="V66" s="57">
        <f t="shared" si="30"/>
        <v>40</v>
      </c>
      <c r="W66" s="57">
        <f t="shared" si="30"/>
        <v>9</v>
      </c>
      <c r="X66" s="57">
        <f t="shared" si="30"/>
        <v>0</v>
      </c>
      <c r="Y66" s="57">
        <f t="shared" si="30"/>
        <v>40</v>
      </c>
      <c r="Z66" s="57" t="s">
        <v>35</v>
      </c>
      <c r="AA66" s="57"/>
      <c r="AB66" s="57">
        <f t="shared" ref="AB66:AG66" si="31">SUM(AB64+AB65)</f>
        <v>15</v>
      </c>
      <c r="AC66" s="57">
        <f t="shared" si="31"/>
        <v>17</v>
      </c>
      <c r="AD66" s="57">
        <f t="shared" si="31"/>
        <v>0</v>
      </c>
      <c r="AE66" s="57">
        <f t="shared" si="31"/>
        <v>11</v>
      </c>
      <c r="AF66" s="57">
        <f t="shared" si="31"/>
        <v>11</v>
      </c>
      <c r="AG66" s="57">
        <f t="shared" si="31"/>
        <v>0</v>
      </c>
      <c r="AH66" s="49">
        <f t="shared" si="27"/>
        <v>128</v>
      </c>
    </row>
    <row r="67" spans="1:34" ht="408" customHeight="1" x14ac:dyDescent="0.4">
      <c r="A67" s="93" t="s">
        <v>5</v>
      </c>
      <c r="B67" s="96" t="s">
        <v>102</v>
      </c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4" x14ac:dyDescent="0.4">
      <c r="A68" s="94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4" x14ac:dyDescent="0.4">
      <c r="A69" s="94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4" x14ac:dyDescent="0.4">
      <c r="A70" s="94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4" x14ac:dyDescent="0.4">
      <c r="A71" s="94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spans="1:34" x14ac:dyDescent="0.4">
      <c r="A72" s="94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1:34" x14ac:dyDescent="0.4">
      <c r="A73" s="94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1:34" x14ac:dyDescent="0.4">
      <c r="A74" s="95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</row>
  </sheetData>
  <mergeCells count="32">
    <mergeCell ref="A67:A74"/>
    <mergeCell ref="B67:AG74"/>
    <mergeCell ref="A20:A25"/>
    <mergeCell ref="B20:AG20"/>
    <mergeCell ref="A26:A33"/>
    <mergeCell ref="B26:AG26"/>
    <mergeCell ref="A34:A63"/>
    <mergeCell ref="B34:AG34"/>
    <mergeCell ref="B44:AG44"/>
    <mergeCell ref="A64:A66"/>
    <mergeCell ref="A6:A19"/>
    <mergeCell ref="B6:AG6"/>
    <mergeCell ref="B15:AG15"/>
    <mergeCell ref="J4:J5"/>
    <mergeCell ref="L4:N4"/>
    <mergeCell ref="O4:Q4"/>
    <mergeCell ref="R4:R5"/>
    <mergeCell ref="T4:V4"/>
    <mergeCell ref="W4:Y4"/>
    <mergeCell ref="B1:AH1"/>
    <mergeCell ref="B2:AG2"/>
    <mergeCell ref="A3:A5"/>
    <mergeCell ref="B3:I3"/>
    <mergeCell ref="J3:Q3"/>
    <mergeCell ref="R3:Y3"/>
    <mergeCell ref="Z3:AG3"/>
    <mergeCell ref="B4:B5"/>
    <mergeCell ref="D4:F4"/>
    <mergeCell ref="G4:I4"/>
    <mergeCell ref="Z4:Z5"/>
    <mergeCell ref="AB4:AD4"/>
    <mergeCell ref="AE4:AG4"/>
  </mergeCells>
  <phoneticPr fontId="1" type="noConversion"/>
  <printOptions horizontalCentered="1" verticalCentered="1"/>
  <pageMargins left="0.19685039370078741" right="0.19685039370078741" top="0.19685039370078741" bottom="0.15748031496062992" header="0.19685039370078741" footer="0.11811023622047245"/>
  <pageSetup paperSize="8" scale="38" orientation="portrait" r:id="rId1"/>
  <headerFooter alignWithMargins="0">
    <oddHeader>&amp;R&amp;20列印日期：&amp;D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107日四技 休閒餐旅學院</vt:lpstr>
      <vt:lpstr>'107日四技 休閒餐旅學院'!Print_Area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2018-04-25T08:13:21Z</cp:lastPrinted>
  <dcterms:created xsi:type="dcterms:W3CDTF">2001-01-04T04:52:30Z</dcterms:created>
  <dcterms:modified xsi:type="dcterms:W3CDTF">2019-08-06T01:16:17Z</dcterms:modified>
</cp:coreProperties>
</file>